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drawings/drawing3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drawings/drawing4.xml" ContentType="application/vnd.openxmlformats-officedocument.drawing+xml"/>
  <Override PartName="/xl/activeX/activeX20.xml" ContentType="application/vnd.ms-office.activeX+xml"/>
  <Override PartName="/xl/activeX/activeX20.bin" ContentType="application/vnd.ms-office.activeX"/>
  <Override PartName="/xl/drawings/drawing5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drawings/drawing6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oleta\Desktop\"/>
    </mc:Choice>
  </mc:AlternateContent>
  <bookViews>
    <workbookView xWindow="0" yWindow="0" windowWidth="20490" windowHeight="7680" tabRatio="731" activeTab="5"/>
  </bookViews>
  <sheets>
    <sheet name="Meni" sheetId="4" r:id="rId1"/>
    <sheet name="Obrazac5" sheetId="96" r:id="rId2"/>
    <sheet name="K9OOSO" sheetId="91" r:id="rId3"/>
    <sheet name="OZPR" sheetId="95" r:id="rId4"/>
    <sheet name="Transferi" sheetId="98" r:id="rId5"/>
    <sheet name="BO" sheetId="94" r:id="rId6"/>
    <sheet name="Sheet1" sheetId="99" r:id="rId7"/>
  </sheets>
  <definedNames>
    <definedName name="BrojPodracuna" localSheetId="5">Meni!$C$14</definedName>
    <definedName name="BrojPodracuna" localSheetId="1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jala" localSheetId="5">Meni!$A$29</definedName>
    <definedName name="Filijala" localSheetId="2">Meni!$A$29</definedName>
    <definedName name="Filijala" localSheetId="1">Meni!$A$29</definedName>
    <definedName name="Filijala" localSheetId="3">Meni!$A$29</definedName>
    <definedName name="Filijala" localSheetId="4">Meni!$A$29</definedName>
    <definedName name="Filijala">Meni!$A$29</definedName>
    <definedName name="MaticniBroj" localSheetId="5">Meni!$C$12</definedName>
    <definedName name="MaticniBroj" localSheetId="1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1">Meni!$C$10</definedName>
    <definedName name="NazivKorisnika" localSheetId="3">Meni!$C$10</definedName>
    <definedName name="NazivKorisnika" localSheetId="4">Meni!$C$10</definedName>
    <definedName name="NazivKorisnika">Meni!$C$10</definedName>
    <definedName name="PIB" localSheetId="5">Meni!$C$13</definedName>
    <definedName name="PIB" localSheetId="1">Meni!$C$13</definedName>
    <definedName name="PIB" localSheetId="3">Meni!$C$13</definedName>
    <definedName name="PIB" localSheetId="4">Meni!$C$13</definedName>
    <definedName name="PIB">Meni!$C$13</definedName>
    <definedName name="_xlnm.Print_Area" localSheetId="1">Obrazac5!$A$1:$K$560</definedName>
    <definedName name="_xlnm.Print_Area" localSheetId="3">OZPR!$A$1:$H$329</definedName>
    <definedName name="Sediste" localSheetId="5">Meni!$C$11</definedName>
    <definedName name="Sediste" localSheetId="1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U" localSheetId="5">Meni!$D$29</definedName>
    <definedName name="ZU" localSheetId="2">Meni!$D$29</definedName>
    <definedName name="ZU" localSheetId="1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62913"/>
</workbook>
</file>

<file path=xl/calcChain.xml><?xml version="1.0" encoding="utf-8"?>
<calcChain xmlns="http://schemas.openxmlformats.org/spreadsheetml/2006/main">
  <c r="F31" i="95" l="1"/>
  <c r="H31" i="95" s="1"/>
  <c r="F28" i="95"/>
  <c r="H28" i="95" s="1"/>
  <c r="F26" i="95"/>
  <c r="H26" i="95"/>
  <c r="F25" i="95"/>
  <c r="H25" i="95" s="1"/>
  <c r="G30" i="95"/>
  <c r="G29" i="95"/>
  <c r="G27" i="95"/>
  <c r="G25" i="95"/>
  <c r="E25" i="95"/>
  <c r="F13" i="98"/>
  <c r="A8" i="98"/>
  <c r="A7" i="98"/>
  <c r="E30" i="95"/>
  <c r="E29" i="95" s="1"/>
  <c r="E27" i="95"/>
  <c r="E24" i="95"/>
  <c r="E23" i="95" s="1"/>
  <c r="E22" i="95" s="1"/>
  <c r="E32" i="95" s="1"/>
  <c r="E535" i="96"/>
  <c r="K534" i="96"/>
  <c r="J534" i="96"/>
  <c r="I534" i="96"/>
  <c r="H534" i="96"/>
  <c r="G534" i="96"/>
  <c r="F534" i="96"/>
  <c r="E534" i="96" s="1"/>
  <c r="D534" i="96"/>
  <c r="E533" i="96"/>
  <c r="E532" i="96"/>
  <c r="E531" i="96"/>
  <c r="E530" i="96"/>
  <c r="E529" i="96"/>
  <c r="E528" i="96"/>
  <c r="E527" i="96"/>
  <c r="E526" i="96"/>
  <c r="K525" i="96"/>
  <c r="J525" i="96"/>
  <c r="I525" i="96"/>
  <c r="H525" i="96"/>
  <c r="G525" i="96"/>
  <c r="F525" i="96"/>
  <c r="E525" i="96"/>
  <c r="D525" i="96"/>
  <c r="E524" i="96"/>
  <c r="E523" i="96"/>
  <c r="E522" i="96"/>
  <c r="E521" i="96"/>
  <c r="E520" i="96"/>
  <c r="E519" i="96"/>
  <c r="E518" i="96"/>
  <c r="E517" i="96"/>
  <c r="E512" i="96"/>
  <c r="K511" i="96"/>
  <c r="K510" i="96"/>
  <c r="J511" i="96"/>
  <c r="J510" i="96" s="1"/>
  <c r="I511" i="96"/>
  <c r="I510" i="96" s="1"/>
  <c r="H511" i="96"/>
  <c r="G511" i="96"/>
  <c r="F511" i="96"/>
  <c r="E511" i="96"/>
  <c r="D511" i="96"/>
  <c r="G510" i="96"/>
  <c r="E509" i="96"/>
  <c r="K508" i="96"/>
  <c r="J508" i="96"/>
  <c r="I508" i="96"/>
  <c r="H508" i="96"/>
  <c r="G508" i="96"/>
  <c r="F508" i="96"/>
  <c r="D508" i="96"/>
  <c r="E507" i="96"/>
  <c r="K506" i="96"/>
  <c r="J506" i="96"/>
  <c r="I506" i="96"/>
  <c r="H506" i="96"/>
  <c r="G506" i="96"/>
  <c r="F506" i="96"/>
  <c r="E506" i="96"/>
  <c r="D506" i="96"/>
  <c r="E505" i="96"/>
  <c r="K504" i="96"/>
  <c r="J504" i="96"/>
  <c r="I504" i="96"/>
  <c r="H504" i="96"/>
  <c r="G504" i="96"/>
  <c r="F504" i="96"/>
  <c r="E504" i="96" s="1"/>
  <c r="D504" i="96"/>
  <c r="E503" i="96"/>
  <c r="E502" i="96"/>
  <c r="E501" i="96"/>
  <c r="E500" i="96"/>
  <c r="E499" i="96"/>
  <c r="E498" i="96"/>
  <c r="E497" i="96"/>
  <c r="K496" i="96"/>
  <c r="J496" i="96"/>
  <c r="I496" i="96"/>
  <c r="H496" i="96"/>
  <c r="G496" i="96"/>
  <c r="F496" i="96"/>
  <c r="E496" i="96" s="1"/>
  <c r="D496" i="96"/>
  <c r="E495" i="96"/>
  <c r="E494" i="96"/>
  <c r="E493" i="96"/>
  <c r="E492" i="96"/>
  <c r="E491" i="96"/>
  <c r="E490" i="96"/>
  <c r="E485" i="96"/>
  <c r="E484" i="96"/>
  <c r="E483" i="96"/>
  <c r="K482" i="96"/>
  <c r="J482" i="96"/>
  <c r="J481" i="96" s="1"/>
  <c r="I482" i="96"/>
  <c r="I481" i="96" s="1"/>
  <c r="H482" i="96"/>
  <c r="H481" i="96" s="1"/>
  <c r="G482" i="96"/>
  <c r="G481" i="96" s="1"/>
  <c r="G480" i="96" s="1"/>
  <c r="G549" i="96" s="1"/>
  <c r="F482" i="96"/>
  <c r="E482" i="96" s="1"/>
  <c r="D482" i="96"/>
  <c r="D481" i="96" s="1"/>
  <c r="E479" i="96"/>
  <c r="K478" i="96"/>
  <c r="J478" i="96"/>
  <c r="J477" i="96" s="1"/>
  <c r="I478" i="96"/>
  <c r="H478" i="96"/>
  <c r="G478" i="96"/>
  <c r="F478" i="96"/>
  <c r="E478" i="96" s="1"/>
  <c r="D478" i="96"/>
  <c r="D477" i="96" s="1"/>
  <c r="K477" i="96"/>
  <c r="I477" i="96"/>
  <c r="G477" i="96"/>
  <c r="F477" i="96"/>
  <c r="E476" i="96"/>
  <c r="E475" i="96"/>
  <c r="K474" i="96"/>
  <c r="J474" i="96"/>
  <c r="I474" i="96"/>
  <c r="H474" i="96"/>
  <c r="G474" i="96"/>
  <c r="F474" i="96"/>
  <c r="D474" i="96"/>
  <c r="E473" i="96"/>
  <c r="K472" i="96"/>
  <c r="J472" i="96"/>
  <c r="I472" i="96"/>
  <c r="H472" i="96"/>
  <c r="G472" i="96"/>
  <c r="F472" i="96"/>
  <c r="E472" i="96" s="1"/>
  <c r="D472" i="96"/>
  <c r="E471" i="96"/>
  <c r="K470" i="96"/>
  <c r="K469" i="96" s="1"/>
  <c r="J470" i="96"/>
  <c r="J469" i="96" s="1"/>
  <c r="I470" i="96"/>
  <c r="I469" i="96" s="1"/>
  <c r="H470" i="96"/>
  <c r="G470" i="96"/>
  <c r="F470" i="96"/>
  <c r="E470" i="96" s="1"/>
  <c r="D470" i="96"/>
  <c r="D469" i="96" s="1"/>
  <c r="E468" i="96"/>
  <c r="K467" i="96"/>
  <c r="J467" i="96"/>
  <c r="J466" i="96" s="1"/>
  <c r="I467" i="96"/>
  <c r="I466" i="96" s="1"/>
  <c r="H467" i="96"/>
  <c r="H466" i="96" s="1"/>
  <c r="G467" i="96"/>
  <c r="G466" i="96" s="1"/>
  <c r="F467" i="96"/>
  <c r="F466" i="96"/>
  <c r="D467" i="96"/>
  <c r="D466" i="96" s="1"/>
  <c r="K466" i="96"/>
  <c r="E465" i="96"/>
  <c r="K464" i="96"/>
  <c r="J464" i="96"/>
  <c r="I464" i="96"/>
  <c r="H464" i="96"/>
  <c r="G464" i="96"/>
  <c r="E464" i="96"/>
  <c r="F464" i="96"/>
  <c r="D464" i="96"/>
  <c r="E463" i="96"/>
  <c r="E462" i="96"/>
  <c r="E457" i="96"/>
  <c r="K456" i="96"/>
  <c r="J456" i="96"/>
  <c r="J453" i="96"/>
  <c r="I456" i="96"/>
  <c r="H456" i="96"/>
  <c r="G456" i="96"/>
  <c r="F456" i="96"/>
  <c r="E456" i="96"/>
  <c r="D456" i="96"/>
  <c r="E455" i="96"/>
  <c r="K454" i="96"/>
  <c r="K453" i="96"/>
  <c r="J454" i="96"/>
  <c r="I454" i="96"/>
  <c r="I453" i="96" s="1"/>
  <c r="H454" i="96"/>
  <c r="G454" i="96"/>
  <c r="F454" i="96"/>
  <c r="D454" i="96"/>
  <c r="D453" i="96"/>
  <c r="E452" i="96"/>
  <c r="K451" i="96"/>
  <c r="J451" i="96"/>
  <c r="I451" i="96"/>
  <c r="H451" i="96"/>
  <c r="G451" i="96"/>
  <c r="F451" i="96"/>
  <c r="D451" i="96"/>
  <c r="E450" i="96"/>
  <c r="K449" i="96"/>
  <c r="J449" i="96"/>
  <c r="I449" i="96"/>
  <c r="H449" i="96"/>
  <c r="G449" i="96"/>
  <c r="F449" i="96"/>
  <c r="E449" i="96"/>
  <c r="D449" i="96"/>
  <c r="E448" i="96"/>
  <c r="K447" i="96"/>
  <c r="J447" i="96"/>
  <c r="I447" i="96"/>
  <c r="H447" i="96"/>
  <c r="G447" i="96"/>
  <c r="F447" i="96"/>
  <c r="D447" i="96"/>
  <c r="E446" i="96"/>
  <c r="E445" i="96"/>
  <c r="E444" i="96"/>
  <c r="E443" i="96"/>
  <c r="E442" i="96"/>
  <c r="E441" i="96"/>
  <c r="E440" i="96"/>
  <c r="E439" i="96"/>
  <c r="E438" i="96"/>
  <c r="K437" i="96"/>
  <c r="J437" i="96"/>
  <c r="I437" i="96"/>
  <c r="H437" i="96"/>
  <c r="G437" i="96"/>
  <c r="F437" i="96"/>
  <c r="D437" i="96"/>
  <c r="E436" i="96"/>
  <c r="E435" i="96"/>
  <c r="E434" i="96"/>
  <c r="E433" i="96"/>
  <c r="K432" i="96"/>
  <c r="J432" i="96"/>
  <c r="J431" i="96"/>
  <c r="I432" i="96"/>
  <c r="I431" i="96"/>
  <c r="I430" i="96" s="1"/>
  <c r="H432" i="96"/>
  <c r="H431" i="96" s="1"/>
  <c r="G432" i="96"/>
  <c r="G431" i="96"/>
  <c r="F432" i="96"/>
  <c r="D432" i="96"/>
  <c r="D431" i="96" s="1"/>
  <c r="D430" i="96" s="1"/>
  <c r="E429" i="96"/>
  <c r="K428" i="96"/>
  <c r="J428" i="96"/>
  <c r="I428" i="96"/>
  <c r="H428" i="96"/>
  <c r="G428" i="96"/>
  <c r="F428" i="96"/>
  <c r="D428" i="96"/>
  <c r="E423" i="96"/>
  <c r="K422" i="96"/>
  <c r="J422" i="96"/>
  <c r="I422" i="96"/>
  <c r="H422" i="96"/>
  <c r="G422" i="96"/>
  <c r="F422" i="96"/>
  <c r="E422" i="96" s="1"/>
  <c r="D422" i="96"/>
  <c r="E421" i="96"/>
  <c r="E420" i="96"/>
  <c r="K419" i="96"/>
  <c r="J419" i="96"/>
  <c r="I419" i="96"/>
  <c r="H419" i="96"/>
  <c r="G419" i="96"/>
  <c r="F419" i="96"/>
  <c r="E419" i="96" s="1"/>
  <c r="D419" i="96"/>
  <c r="E418" i="96"/>
  <c r="K417" i="96"/>
  <c r="J417" i="96"/>
  <c r="I417" i="96"/>
  <c r="H417" i="96"/>
  <c r="G417" i="96"/>
  <c r="F417" i="96"/>
  <c r="E417" i="96"/>
  <c r="D417" i="96"/>
  <c r="E416" i="96"/>
  <c r="E415" i="96"/>
  <c r="E414" i="96"/>
  <c r="K413" i="96"/>
  <c r="J413" i="96"/>
  <c r="I413" i="96"/>
  <c r="H413" i="96"/>
  <c r="G413" i="96"/>
  <c r="F413" i="96"/>
  <c r="E413" i="96" s="1"/>
  <c r="D413" i="96"/>
  <c r="E412" i="96"/>
  <c r="E411" i="96"/>
  <c r="K410" i="96"/>
  <c r="K409" i="96"/>
  <c r="J410" i="96"/>
  <c r="J409" i="96"/>
  <c r="I410" i="96"/>
  <c r="H410" i="96"/>
  <c r="H409" i="96" s="1"/>
  <c r="G410" i="96"/>
  <c r="F410" i="96"/>
  <c r="E410" i="96"/>
  <c r="D410" i="96"/>
  <c r="D409" i="96"/>
  <c r="E408" i="96"/>
  <c r="E407" i="96"/>
  <c r="E406" i="96"/>
  <c r="E405" i="96"/>
  <c r="E404" i="96"/>
  <c r="E403" i="96"/>
  <c r="E402" i="96"/>
  <c r="E401" i="96"/>
  <c r="E400" i="96"/>
  <c r="K395" i="96"/>
  <c r="J395" i="96"/>
  <c r="I395" i="96"/>
  <c r="H395" i="96"/>
  <c r="G395" i="96"/>
  <c r="F395" i="96"/>
  <c r="D395" i="96"/>
  <c r="E394" i="96"/>
  <c r="E393" i="96"/>
  <c r="E392" i="96"/>
  <c r="K391" i="96"/>
  <c r="K390" i="96" s="1"/>
  <c r="J391" i="96"/>
  <c r="J390" i="96" s="1"/>
  <c r="I391" i="96"/>
  <c r="I390" i="96" s="1"/>
  <c r="H391" i="96"/>
  <c r="H390" i="96" s="1"/>
  <c r="G391" i="96"/>
  <c r="E391" i="96"/>
  <c r="F391" i="96"/>
  <c r="F390" i="96"/>
  <c r="D391" i="96"/>
  <c r="D390" i="96" s="1"/>
  <c r="E389" i="96"/>
  <c r="E388" i="96"/>
  <c r="K387" i="96"/>
  <c r="J387" i="96"/>
  <c r="I387" i="96"/>
  <c r="H387" i="96"/>
  <c r="G387" i="96"/>
  <c r="F387" i="96"/>
  <c r="E387" i="96" s="1"/>
  <c r="D387" i="96"/>
  <c r="E386" i="96"/>
  <c r="E385" i="96"/>
  <c r="K384" i="96"/>
  <c r="J384" i="96"/>
  <c r="I384" i="96"/>
  <c r="H384" i="96"/>
  <c r="G384" i="96"/>
  <c r="E384" i="96"/>
  <c r="F384" i="96"/>
  <c r="D384" i="96"/>
  <c r="E383" i="96"/>
  <c r="E382" i="96"/>
  <c r="K381" i="96"/>
  <c r="J381" i="96"/>
  <c r="I381" i="96"/>
  <c r="H381" i="96"/>
  <c r="G381" i="96"/>
  <c r="F381" i="96"/>
  <c r="E381" i="96"/>
  <c r="D381" i="96"/>
  <c r="E380" i="96"/>
  <c r="E379" i="96"/>
  <c r="K378" i="96"/>
  <c r="J378" i="96"/>
  <c r="I378" i="96"/>
  <c r="H378" i="96"/>
  <c r="G378" i="96"/>
  <c r="F378" i="96"/>
  <c r="E378" i="96" s="1"/>
  <c r="D378" i="96"/>
  <c r="E377" i="96"/>
  <c r="E376" i="96"/>
  <c r="K375" i="96"/>
  <c r="K370" i="96" s="1"/>
  <c r="J375" i="96"/>
  <c r="I375" i="96"/>
  <c r="I370" i="96" s="1"/>
  <c r="H375" i="96"/>
  <c r="G375" i="96"/>
  <c r="F375" i="96"/>
  <c r="E375" i="96" s="1"/>
  <c r="D375" i="96"/>
  <c r="D370" i="96" s="1"/>
  <c r="E369" i="96"/>
  <c r="E368" i="96"/>
  <c r="K367" i="96"/>
  <c r="J367" i="96"/>
  <c r="I367" i="96"/>
  <c r="H367" i="96"/>
  <c r="G367" i="96"/>
  <c r="F367" i="96"/>
  <c r="E367" i="96"/>
  <c r="D367" i="96"/>
  <c r="E366" i="96"/>
  <c r="E365" i="96"/>
  <c r="K364" i="96"/>
  <c r="J364" i="96"/>
  <c r="I364" i="96"/>
  <c r="H364" i="96"/>
  <c r="G364" i="96"/>
  <c r="F364" i="96"/>
  <c r="E364" i="96" s="1"/>
  <c r="D364" i="96"/>
  <c r="E363" i="96"/>
  <c r="E362" i="96"/>
  <c r="K361" i="96"/>
  <c r="J361" i="96"/>
  <c r="I361" i="96"/>
  <c r="H361" i="96"/>
  <c r="G361" i="96"/>
  <c r="F361" i="96"/>
  <c r="D361" i="96"/>
  <c r="E360" i="96"/>
  <c r="E359" i="96"/>
  <c r="K358" i="96"/>
  <c r="K357" i="96" s="1"/>
  <c r="J358" i="96"/>
  <c r="J357" i="96" s="1"/>
  <c r="I358" i="96"/>
  <c r="I357" i="96"/>
  <c r="H358" i="96"/>
  <c r="G358" i="96"/>
  <c r="G357" i="96" s="1"/>
  <c r="F358" i="96"/>
  <c r="F357" i="96"/>
  <c r="D358" i="96"/>
  <c r="D357" i="96"/>
  <c r="E356" i="96"/>
  <c r="E355" i="96"/>
  <c r="E354" i="96"/>
  <c r="K353" i="96"/>
  <c r="J353" i="96"/>
  <c r="I353" i="96"/>
  <c r="H353" i="96"/>
  <c r="G353" i="96"/>
  <c r="F353" i="96"/>
  <c r="E353" i="96" s="1"/>
  <c r="D353" i="96"/>
  <c r="E352" i="96"/>
  <c r="K351" i="96"/>
  <c r="J351" i="96"/>
  <c r="I351" i="96"/>
  <c r="H351" i="96"/>
  <c r="G351" i="96"/>
  <c r="F351" i="96"/>
  <c r="E351" i="96" s="1"/>
  <c r="D351" i="96"/>
  <c r="E350" i="96"/>
  <c r="E349" i="96"/>
  <c r="E344" i="96"/>
  <c r="E343" i="96"/>
  <c r="E342" i="96"/>
  <c r="E341" i="96"/>
  <c r="K340" i="96"/>
  <c r="J340" i="96"/>
  <c r="I340" i="96"/>
  <c r="H340" i="96"/>
  <c r="G340" i="96"/>
  <c r="E340" i="96"/>
  <c r="F340" i="96"/>
  <c r="D340" i="96"/>
  <c r="E339" i="96"/>
  <c r="E338" i="96"/>
  <c r="E337" i="96"/>
  <c r="E336" i="96"/>
  <c r="E335" i="96"/>
  <c r="E334" i="96"/>
  <c r="E333" i="96"/>
  <c r="E332" i="96"/>
  <c r="E331" i="96"/>
  <c r="K330" i="96"/>
  <c r="K329" i="96" s="1"/>
  <c r="J330" i="96"/>
  <c r="J329" i="96"/>
  <c r="I330" i="96"/>
  <c r="I329" i="96"/>
  <c r="H330" i="96"/>
  <c r="H329" i="96"/>
  <c r="G330" i="96"/>
  <c r="F330" i="96"/>
  <c r="F329" i="96" s="1"/>
  <c r="D330" i="96"/>
  <c r="D329" i="96"/>
  <c r="E328" i="96"/>
  <c r="K327" i="96"/>
  <c r="J327" i="96"/>
  <c r="I327" i="96"/>
  <c r="H327" i="96"/>
  <c r="G327" i="96"/>
  <c r="F327" i="96"/>
  <c r="E327" i="96" s="1"/>
  <c r="D327" i="96"/>
  <c r="E326" i="96"/>
  <c r="E325" i="96"/>
  <c r="E324" i="96"/>
  <c r="K323" i="96"/>
  <c r="J323" i="96"/>
  <c r="I323" i="96"/>
  <c r="H323" i="96"/>
  <c r="G323" i="96"/>
  <c r="F323" i="96"/>
  <c r="E323" i="96" s="1"/>
  <c r="D323" i="96"/>
  <c r="E322" i="96"/>
  <c r="K321" i="96"/>
  <c r="J321" i="96"/>
  <c r="I321" i="96"/>
  <c r="H321" i="96"/>
  <c r="G321" i="96"/>
  <c r="F321" i="96"/>
  <c r="E321" i="96" s="1"/>
  <c r="D321" i="96"/>
  <c r="E320" i="96"/>
  <c r="K319" i="96"/>
  <c r="J319" i="96"/>
  <c r="I319" i="96"/>
  <c r="H319" i="96"/>
  <c r="G319" i="96"/>
  <c r="F319" i="96"/>
  <c r="E319" i="96" s="1"/>
  <c r="D319" i="96"/>
  <c r="E314" i="96"/>
  <c r="E313" i="96"/>
  <c r="E312" i="96"/>
  <c r="K311" i="96"/>
  <c r="K310" i="96"/>
  <c r="J311" i="96"/>
  <c r="J310" i="96"/>
  <c r="I311" i="96"/>
  <c r="H311" i="96"/>
  <c r="G311" i="96"/>
  <c r="F311" i="96"/>
  <c r="E311" i="96" s="1"/>
  <c r="D311" i="96"/>
  <c r="E309" i="96"/>
  <c r="E308" i="96"/>
  <c r="E307" i="96"/>
  <c r="E306" i="96"/>
  <c r="E305" i="96"/>
  <c r="E304" i="96"/>
  <c r="E303" i="96"/>
  <c r="E302" i="96"/>
  <c r="E301" i="96"/>
  <c r="K300" i="96"/>
  <c r="J300" i="96"/>
  <c r="I300" i="96"/>
  <c r="H300" i="96"/>
  <c r="G300" i="96"/>
  <c r="F300" i="96"/>
  <c r="E300" i="96" s="1"/>
  <c r="D300" i="96"/>
  <c r="E299" i="96"/>
  <c r="E298" i="96"/>
  <c r="K297" i="96"/>
  <c r="E297" i="96" s="1"/>
  <c r="J297" i="96"/>
  <c r="I297" i="96"/>
  <c r="H297" i="96"/>
  <c r="G297" i="96"/>
  <c r="F297" i="96"/>
  <c r="D297" i="96"/>
  <c r="E296" i="96"/>
  <c r="E295" i="96"/>
  <c r="E294" i="96"/>
  <c r="E293" i="96"/>
  <c r="E292" i="96"/>
  <c r="E291" i="96"/>
  <c r="E290" i="96"/>
  <c r="K289" i="96"/>
  <c r="J289" i="96"/>
  <c r="I289" i="96"/>
  <c r="H289" i="96"/>
  <c r="G289" i="96"/>
  <c r="F289" i="96"/>
  <c r="E289" i="96"/>
  <c r="D289" i="96"/>
  <c r="E288" i="96"/>
  <c r="E283" i="96"/>
  <c r="E282" i="96"/>
  <c r="E281" i="96"/>
  <c r="E280" i="96"/>
  <c r="E279" i="96"/>
  <c r="E278" i="96"/>
  <c r="E277" i="96"/>
  <c r="K276" i="96"/>
  <c r="J276" i="96"/>
  <c r="I276" i="96"/>
  <c r="H276" i="96"/>
  <c r="G276" i="96"/>
  <c r="F276" i="96"/>
  <c r="E276" i="96"/>
  <c r="D276" i="96"/>
  <c r="E275" i="96"/>
  <c r="E274" i="96"/>
  <c r="E273" i="96"/>
  <c r="E272" i="96"/>
  <c r="E271" i="96"/>
  <c r="K270" i="96"/>
  <c r="J270" i="96"/>
  <c r="I270" i="96"/>
  <c r="H270" i="96"/>
  <c r="G270" i="96"/>
  <c r="F270" i="96"/>
  <c r="D270" i="96"/>
  <c r="E269" i="96"/>
  <c r="E268" i="96"/>
  <c r="E267" i="96"/>
  <c r="E266" i="96"/>
  <c r="E265" i="96"/>
  <c r="E264" i="96"/>
  <c r="E263" i="96"/>
  <c r="K262" i="96"/>
  <c r="J262" i="96"/>
  <c r="I262" i="96"/>
  <c r="I261" i="96" s="1"/>
  <c r="H262" i="96"/>
  <c r="H261" i="96" s="1"/>
  <c r="G262" i="96"/>
  <c r="G261" i="96" s="1"/>
  <c r="F262" i="96"/>
  <c r="D262" i="96"/>
  <c r="E260" i="96"/>
  <c r="K259" i="96"/>
  <c r="J259" i="96"/>
  <c r="I259" i="96"/>
  <c r="H259" i="96"/>
  <c r="G259" i="96"/>
  <c r="F259" i="96"/>
  <c r="E259" i="96" s="1"/>
  <c r="D259" i="96"/>
  <c r="E258" i="96"/>
  <c r="K257" i="96"/>
  <c r="J257" i="96"/>
  <c r="I257" i="96"/>
  <c r="H257" i="96"/>
  <c r="G257" i="96"/>
  <c r="F257" i="96"/>
  <c r="E257" i="96" s="1"/>
  <c r="D257" i="96"/>
  <c r="E256" i="96"/>
  <c r="K255" i="96"/>
  <c r="J255" i="96"/>
  <c r="I255" i="96"/>
  <c r="H255" i="96"/>
  <c r="G255" i="96"/>
  <c r="F255" i="96"/>
  <c r="D255" i="96"/>
  <c r="E254" i="96"/>
  <c r="K253" i="96"/>
  <c r="J253" i="96"/>
  <c r="I253" i="96"/>
  <c r="H253" i="96"/>
  <c r="G253" i="96"/>
  <c r="F253" i="96"/>
  <c r="D253" i="96"/>
  <c r="E252" i="96"/>
  <c r="E247" i="96"/>
  <c r="E246" i="96"/>
  <c r="E245" i="96"/>
  <c r="K244" i="96"/>
  <c r="J244" i="96"/>
  <c r="I244" i="96"/>
  <c r="H244" i="96"/>
  <c r="G244" i="96"/>
  <c r="F244" i="96"/>
  <c r="E244" i="96"/>
  <c r="D244" i="96"/>
  <c r="E243" i="96"/>
  <c r="K242" i="96"/>
  <c r="J242" i="96"/>
  <c r="I242" i="96"/>
  <c r="H242" i="96"/>
  <c r="G242" i="96"/>
  <c r="F242" i="96"/>
  <c r="D242" i="96"/>
  <c r="E241" i="96"/>
  <c r="E240" i="96"/>
  <c r="E239" i="96"/>
  <c r="K238" i="96"/>
  <c r="J238" i="96"/>
  <c r="I238" i="96"/>
  <c r="I235" i="96" s="1"/>
  <c r="I234" i="96" s="1"/>
  <c r="I233" i="96" s="1"/>
  <c r="H238" i="96"/>
  <c r="G238" i="96"/>
  <c r="F238" i="96"/>
  <c r="D238" i="96"/>
  <c r="E237" i="96"/>
  <c r="K236" i="96"/>
  <c r="J236" i="96"/>
  <c r="I236" i="96"/>
  <c r="H236" i="96"/>
  <c r="H235" i="96" s="1"/>
  <c r="G236" i="96"/>
  <c r="F236" i="96"/>
  <c r="D236" i="96"/>
  <c r="D235" i="96" s="1"/>
  <c r="E223" i="96"/>
  <c r="E222" i="96"/>
  <c r="E221" i="96"/>
  <c r="E216" i="96"/>
  <c r="E215" i="96"/>
  <c r="E214" i="96"/>
  <c r="E213" i="96"/>
  <c r="E212" i="96"/>
  <c r="K211" i="96"/>
  <c r="J211" i="96"/>
  <c r="I211" i="96"/>
  <c r="H211" i="96"/>
  <c r="G211" i="96"/>
  <c r="F211" i="96"/>
  <c r="D211" i="96"/>
  <c r="E210" i="96"/>
  <c r="E209" i="96"/>
  <c r="E208" i="96"/>
  <c r="E207" i="96"/>
  <c r="E206" i="96"/>
  <c r="E205" i="96"/>
  <c r="E204" i="96"/>
  <c r="E203" i="96"/>
  <c r="E202" i="96"/>
  <c r="K201" i="96"/>
  <c r="J201" i="96"/>
  <c r="I201" i="96"/>
  <c r="I200" i="96" s="1"/>
  <c r="H201" i="96"/>
  <c r="H200" i="96" s="1"/>
  <c r="G201" i="96"/>
  <c r="F201" i="96"/>
  <c r="D201" i="96"/>
  <c r="D200" i="96"/>
  <c r="K200" i="96"/>
  <c r="E199" i="96"/>
  <c r="E194" i="96"/>
  <c r="E193" i="96"/>
  <c r="E192" i="96"/>
  <c r="E191" i="96"/>
  <c r="E190" i="96"/>
  <c r="E189" i="96"/>
  <c r="K188" i="96"/>
  <c r="J188" i="96"/>
  <c r="I188" i="96"/>
  <c r="H188" i="96"/>
  <c r="G188" i="96"/>
  <c r="F188" i="96"/>
  <c r="D188" i="96"/>
  <c r="E187" i="96"/>
  <c r="E186" i="96"/>
  <c r="E185" i="96"/>
  <c r="E184" i="96"/>
  <c r="E183" i="96"/>
  <c r="E182" i="96"/>
  <c r="E181" i="96"/>
  <c r="E180" i="96"/>
  <c r="E179" i="96"/>
  <c r="K178" i="96"/>
  <c r="J178" i="96"/>
  <c r="J177" i="96"/>
  <c r="I178" i="96"/>
  <c r="I177" i="96"/>
  <c r="H178" i="96"/>
  <c r="H177" i="96"/>
  <c r="H176" i="96" s="1"/>
  <c r="H548" i="96" s="1"/>
  <c r="G178" i="96"/>
  <c r="G177" i="96"/>
  <c r="F178" i="96"/>
  <c r="D178" i="96"/>
  <c r="D177" i="96"/>
  <c r="D176" i="96" s="1"/>
  <c r="D548" i="96" s="1"/>
  <c r="K177" i="96"/>
  <c r="K176" i="96" s="1"/>
  <c r="K548" i="96" s="1"/>
  <c r="E175" i="96"/>
  <c r="K174" i="96"/>
  <c r="J174" i="96"/>
  <c r="I174" i="96"/>
  <c r="H174" i="96"/>
  <c r="G174" i="96"/>
  <c r="F174" i="96"/>
  <c r="E174" i="96"/>
  <c r="D174" i="96"/>
  <c r="E173" i="96"/>
  <c r="K168" i="96"/>
  <c r="J168" i="96"/>
  <c r="I168" i="96"/>
  <c r="H168" i="96"/>
  <c r="G168" i="96"/>
  <c r="F168" i="96"/>
  <c r="E168" i="96" s="1"/>
  <c r="D168" i="96"/>
  <c r="E167" i="96"/>
  <c r="K166" i="96"/>
  <c r="K165" i="96"/>
  <c r="J166" i="96"/>
  <c r="J165" i="96" s="1"/>
  <c r="I166" i="96"/>
  <c r="I165" i="96" s="1"/>
  <c r="H166" i="96"/>
  <c r="H165" i="96" s="1"/>
  <c r="G166" i="96"/>
  <c r="F166" i="96"/>
  <c r="D166" i="96"/>
  <c r="D165" i="96" s="1"/>
  <c r="E164" i="96"/>
  <c r="K163" i="96"/>
  <c r="J163" i="96"/>
  <c r="I163" i="96"/>
  <c r="H163" i="96"/>
  <c r="G163" i="96"/>
  <c r="E163" i="96"/>
  <c r="F163" i="96"/>
  <c r="D163" i="96"/>
  <c r="K162" i="96"/>
  <c r="J162" i="96"/>
  <c r="I162" i="96"/>
  <c r="H162" i="96"/>
  <c r="G162" i="96"/>
  <c r="E162" i="96"/>
  <c r="F162" i="96"/>
  <c r="D162" i="96"/>
  <c r="E161" i="96"/>
  <c r="K160" i="96"/>
  <c r="J160" i="96"/>
  <c r="I160" i="96"/>
  <c r="H160" i="96"/>
  <c r="G160" i="96"/>
  <c r="E160" i="96"/>
  <c r="F160" i="96"/>
  <c r="D160" i="96"/>
  <c r="E159" i="96"/>
  <c r="K158" i="96"/>
  <c r="J158" i="96"/>
  <c r="I158" i="96"/>
  <c r="H158" i="96"/>
  <c r="G158" i="96"/>
  <c r="F158" i="96"/>
  <c r="D158" i="96"/>
  <c r="E157" i="96"/>
  <c r="K156" i="96"/>
  <c r="K155" i="96" s="1"/>
  <c r="J156" i="96"/>
  <c r="J155" i="96"/>
  <c r="I156" i="96"/>
  <c r="I155" i="96"/>
  <c r="H156" i="96"/>
  <c r="H155" i="96"/>
  <c r="G156" i="96"/>
  <c r="F156" i="96"/>
  <c r="D156" i="96"/>
  <c r="D155" i="96" s="1"/>
  <c r="F155" i="96"/>
  <c r="E154" i="96"/>
  <c r="K153" i="96"/>
  <c r="J153" i="96"/>
  <c r="I153" i="96"/>
  <c r="H153" i="96"/>
  <c r="G153" i="96"/>
  <c r="F153" i="96"/>
  <c r="E153" i="96" s="1"/>
  <c r="D153" i="96"/>
  <c r="E152" i="96"/>
  <c r="K151" i="96"/>
  <c r="J151" i="96"/>
  <c r="I151" i="96"/>
  <c r="H151" i="96"/>
  <c r="G151" i="96"/>
  <c r="F151" i="96"/>
  <c r="D151" i="96"/>
  <c r="E150" i="96"/>
  <c r="K149" i="96"/>
  <c r="K148" i="96" s="1"/>
  <c r="K147" i="96" s="1"/>
  <c r="J149" i="96"/>
  <c r="I149" i="96"/>
  <c r="I148" i="96" s="1"/>
  <c r="I147" i="96" s="1"/>
  <c r="H149" i="96"/>
  <c r="G149" i="96"/>
  <c r="G148" i="96" s="1"/>
  <c r="F149" i="96"/>
  <c r="D149" i="96"/>
  <c r="D148" i="96" s="1"/>
  <c r="E146" i="96"/>
  <c r="K141" i="96"/>
  <c r="K140" i="96"/>
  <c r="J141" i="96"/>
  <c r="J140" i="96"/>
  <c r="I141" i="96"/>
  <c r="I140" i="96"/>
  <c r="H141" i="96"/>
  <c r="H140" i="96"/>
  <c r="G141" i="96"/>
  <c r="F141" i="96"/>
  <c r="D141" i="96"/>
  <c r="G140" i="96"/>
  <c r="D140" i="96"/>
  <c r="E139" i="96"/>
  <c r="E138" i="96"/>
  <c r="K137" i="96"/>
  <c r="K136" i="96" s="1"/>
  <c r="J137" i="96"/>
  <c r="I137" i="96"/>
  <c r="H137" i="96"/>
  <c r="G137" i="96"/>
  <c r="F137" i="96"/>
  <c r="D137" i="96"/>
  <c r="D136" i="96" s="1"/>
  <c r="J136" i="96"/>
  <c r="I136" i="96"/>
  <c r="H136" i="96"/>
  <c r="G136" i="96"/>
  <c r="F136" i="96"/>
  <c r="E135" i="96"/>
  <c r="K134" i="96"/>
  <c r="K131" i="96" s="1"/>
  <c r="J134" i="96"/>
  <c r="I134" i="96"/>
  <c r="H134" i="96"/>
  <c r="G134" i="96"/>
  <c r="F134" i="96"/>
  <c r="D134" i="96"/>
  <c r="E133" i="96"/>
  <c r="K132" i="96"/>
  <c r="J132" i="96"/>
  <c r="J131" i="96"/>
  <c r="I132" i="96"/>
  <c r="I131" i="96"/>
  <c r="H132" i="96"/>
  <c r="H131" i="96"/>
  <c r="G132" i="96"/>
  <c r="F132" i="96"/>
  <c r="F131" i="96" s="1"/>
  <c r="D132" i="96"/>
  <c r="E130" i="96"/>
  <c r="K129" i="96"/>
  <c r="J129" i="96"/>
  <c r="I129" i="96"/>
  <c r="H129" i="96"/>
  <c r="G129" i="96"/>
  <c r="F129" i="96"/>
  <c r="D129" i="96"/>
  <c r="E128" i="96"/>
  <c r="E127" i="96"/>
  <c r="K126" i="96"/>
  <c r="J126" i="96"/>
  <c r="I126" i="96"/>
  <c r="H126" i="96"/>
  <c r="G126" i="96"/>
  <c r="F126" i="96"/>
  <c r="E126" i="96" s="1"/>
  <c r="D126" i="96"/>
  <c r="E125" i="96"/>
  <c r="E124" i="96"/>
  <c r="E123" i="96"/>
  <c r="E122" i="96"/>
  <c r="E121" i="96"/>
  <c r="E120" i="96"/>
  <c r="K115" i="96"/>
  <c r="J115" i="96"/>
  <c r="I115" i="96"/>
  <c r="H115" i="96"/>
  <c r="G115" i="96"/>
  <c r="F115" i="96"/>
  <c r="E115" i="96" s="1"/>
  <c r="D115" i="96"/>
  <c r="E114" i="96"/>
  <c r="E113" i="96"/>
  <c r="E112" i="96"/>
  <c r="E111" i="96"/>
  <c r="K110" i="96"/>
  <c r="J110" i="96"/>
  <c r="I110" i="96"/>
  <c r="H110" i="96"/>
  <c r="G110" i="96"/>
  <c r="F110" i="96"/>
  <c r="D110" i="96"/>
  <c r="E109" i="96"/>
  <c r="E108" i="96"/>
  <c r="E107" i="96"/>
  <c r="E106" i="96"/>
  <c r="E105" i="96"/>
  <c r="E104" i="96"/>
  <c r="K103" i="96"/>
  <c r="J103" i="96"/>
  <c r="J102" i="96" s="1"/>
  <c r="I103" i="96"/>
  <c r="I102" i="96"/>
  <c r="H103" i="96"/>
  <c r="G103" i="96"/>
  <c r="G102" i="96" s="1"/>
  <c r="F103" i="96"/>
  <c r="D103" i="96"/>
  <c r="E101" i="96"/>
  <c r="E100" i="96"/>
  <c r="K99" i="96"/>
  <c r="J99" i="96"/>
  <c r="I99" i="96"/>
  <c r="H99" i="96"/>
  <c r="G99" i="96"/>
  <c r="F99" i="96"/>
  <c r="E99" i="96" s="1"/>
  <c r="D99" i="96"/>
  <c r="E98" i="96"/>
  <c r="E97" i="96"/>
  <c r="E96" i="96"/>
  <c r="E95" i="96"/>
  <c r="K94" i="96"/>
  <c r="J94" i="96"/>
  <c r="I94" i="96"/>
  <c r="H94" i="96"/>
  <c r="G94" i="96"/>
  <c r="F94" i="96"/>
  <c r="E94" i="96" s="1"/>
  <c r="D94" i="96"/>
  <c r="E93" i="96"/>
  <c r="E92" i="96"/>
  <c r="K91" i="96"/>
  <c r="K90" i="96"/>
  <c r="J91" i="96"/>
  <c r="I91" i="96"/>
  <c r="I90" i="96" s="1"/>
  <c r="H91" i="96"/>
  <c r="G91" i="96"/>
  <c r="G90" i="96" s="1"/>
  <c r="F91" i="96"/>
  <c r="D91" i="96"/>
  <c r="D90" i="96"/>
  <c r="J90" i="96"/>
  <c r="E85" i="96"/>
  <c r="E84" i="96"/>
  <c r="E83" i="96"/>
  <c r="K82" i="96"/>
  <c r="J82" i="96"/>
  <c r="I82" i="96"/>
  <c r="H82" i="96"/>
  <c r="G82" i="96"/>
  <c r="F82" i="96"/>
  <c r="D82" i="96"/>
  <c r="E81" i="96"/>
  <c r="E80" i="96"/>
  <c r="E79" i="96"/>
  <c r="E78" i="96"/>
  <c r="K77" i="96"/>
  <c r="K76" i="96"/>
  <c r="J77" i="96"/>
  <c r="I77" i="96"/>
  <c r="I76" i="96" s="1"/>
  <c r="H77" i="96"/>
  <c r="G77" i="96"/>
  <c r="G76" i="96" s="1"/>
  <c r="F77" i="96"/>
  <c r="D77" i="96"/>
  <c r="J76" i="96"/>
  <c r="H76" i="96"/>
  <c r="E75" i="96"/>
  <c r="E74" i="96"/>
  <c r="E73" i="96"/>
  <c r="E72" i="96"/>
  <c r="E71" i="96"/>
  <c r="E70" i="96"/>
  <c r="K69" i="96"/>
  <c r="J69" i="96"/>
  <c r="I69" i="96"/>
  <c r="H69" i="96"/>
  <c r="G69" i="96"/>
  <c r="F69" i="96"/>
  <c r="E69" i="96" s="1"/>
  <c r="D69" i="96"/>
  <c r="E68" i="96"/>
  <c r="E67" i="96"/>
  <c r="E66" i="96"/>
  <c r="E65" i="96"/>
  <c r="E64" i="96"/>
  <c r="E63" i="96"/>
  <c r="K58" i="96"/>
  <c r="J58" i="96"/>
  <c r="I58" i="96"/>
  <c r="H58" i="96"/>
  <c r="G58" i="96"/>
  <c r="F58" i="96"/>
  <c r="D58" i="96"/>
  <c r="E57" i="96"/>
  <c r="E56" i="96"/>
  <c r="K55" i="96"/>
  <c r="J55" i="96"/>
  <c r="I55" i="96"/>
  <c r="H55" i="96"/>
  <c r="G55" i="96"/>
  <c r="F55" i="96"/>
  <c r="E55" i="96"/>
  <c r="D55" i="96"/>
  <c r="E54" i="96"/>
  <c r="E53" i="96"/>
  <c r="E52" i="96"/>
  <c r="E51" i="96"/>
  <c r="E50" i="96"/>
  <c r="E49" i="96"/>
  <c r="K48" i="96"/>
  <c r="J48" i="96"/>
  <c r="I48" i="96"/>
  <c r="H48" i="96"/>
  <c r="G48" i="96"/>
  <c r="F48" i="96"/>
  <c r="E48" i="96"/>
  <c r="D48" i="96"/>
  <c r="E47" i="96"/>
  <c r="E46" i="96"/>
  <c r="E45" i="96"/>
  <c r="E44" i="96"/>
  <c r="E43" i="96"/>
  <c r="K42" i="96"/>
  <c r="J42" i="96"/>
  <c r="I42" i="96"/>
  <c r="H42" i="96"/>
  <c r="G42" i="96"/>
  <c r="F42" i="96"/>
  <c r="D42" i="96"/>
  <c r="E41" i="96"/>
  <c r="E40" i="96"/>
  <c r="E39" i="96"/>
  <c r="E38" i="96"/>
  <c r="E37" i="96"/>
  <c r="E36" i="96"/>
  <c r="K35" i="96"/>
  <c r="J35" i="96"/>
  <c r="I35" i="96"/>
  <c r="H35" i="96"/>
  <c r="G35" i="96"/>
  <c r="F35" i="96"/>
  <c r="D35" i="96"/>
  <c r="E34" i="96"/>
  <c r="K33" i="96"/>
  <c r="J33" i="96"/>
  <c r="I33" i="96"/>
  <c r="H33" i="96"/>
  <c r="G33" i="96"/>
  <c r="F33" i="96"/>
  <c r="D33" i="96"/>
  <c r="E32" i="96"/>
  <c r="E31" i="96"/>
  <c r="E26" i="96"/>
  <c r="K25" i="96"/>
  <c r="J25" i="96"/>
  <c r="J24" i="96"/>
  <c r="J23" i="96" s="1"/>
  <c r="I25" i="96"/>
  <c r="H25" i="96"/>
  <c r="G25" i="96"/>
  <c r="G24" i="96" s="1"/>
  <c r="F25" i="96"/>
  <c r="E25" i="96" s="1"/>
  <c r="D25" i="96"/>
  <c r="D10" i="96"/>
  <c r="A10" i="96"/>
  <c r="D9" i="96"/>
  <c r="A9" i="96"/>
  <c r="A8" i="96"/>
  <c r="D318" i="95"/>
  <c r="D309" i="95"/>
  <c r="D299" i="95"/>
  <c r="D296" i="95"/>
  <c r="D294" i="95"/>
  <c r="D292" i="95"/>
  <c r="D280" i="95"/>
  <c r="D270" i="95"/>
  <c r="D266" i="95"/>
  <c r="D265" i="95"/>
  <c r="D262" i="95"/>
  <c r="D260" i="95"/>
  <c r="D258" i="95"/>
  <c r="D257" i="95"/>
  <c r="D255" i="95"/>
  <c r="D254" i="95"/>
  <c r="D252" i="95"/>
  <c r="D248" i="95"/>
  <c r="D246" i="95"/>
  <c r="D245" i="95" s="1"/>
  <c r="D222" i="95" s="1"/>
  <c r="D243" i="95"/>
  <c r="D241" i="95"/>
  <c r="D239" i="95"/>
  <c r="D229" i="95"/>
  <c r="D224" i="95"/>
  <c r="D220" i="95"/>
  <c r="D218" i="95"/>
  <c r="D211" i="95"/>
  <c r="D209" i="95"/>
  <c r="D205" i="95"/>
  <c r="D202" i="95"/>
  <c r="D191" i="95"/>
  <c r="D187" i="95"/>
  <c r="D186" i="95"/>
  <c r="D183" i="95"/>
  <c r="D180" i="95"/>
  <c r="D177" i="95"/>
  <c r="D174" i="95"/>
  <c r="D171" i="95"/>
  <c r="D170" i="95"/>
  <c r="D167" i="95"/>
  <c r="D164" i="95"/>
  <c r="D161" i="95"/>
  <c r="D158" i="95"/>
  <c r="D153" i="95"/>
  <c r="D151" i="95"/>
  <c r="D140" i="95"/>
  <c r="D130" i="95"/>
  <c r="D127" i="95"/>
  <c r="D123" i="95"/>
  <c r="D121" i="95"/>
  <c r="D119" i="95"/>
  <c r="D115" i="95"/>
  <c r="D104" i="95"/>
  <c r="D101" i="95"/>
  <c r="D93" i="95"/>
  <c r="D84" i="95"/>
  <c r="D78" i="95"/>
  <c r="D66" i="95"/>
  <c r="D65" i="95"/>
  <c r="D63" i="95"/>
  <c r="D61" i="95"/>
  <c r="D59" i="95"/>
  <c r="D57" i="95"/>
  <c r="D52" i="95"/>
  <c r="D50" i="95"/>
  <c r="D46" i="95"/>
  <c r="D44" i="95"/>
  <c r="D43" i="95" s="1"/>
  <c r="D42" i="95" s="1"/>
  <c r="D41" i="95" s="1"/>
  <c r="D320" i="95" s="1"/>
  <c r="D30" i="95"/>
  <c r="D29" i="95" s="1"/>
  <c r="D23" i="95" s="1"/>
  <c r="D22" i="95" s="1"/>
  <c r="D32" i="95" s="1"/>
  <c r="D27" i="95"/>
  <c r="D25" i="95"/>
  <c r="D24" i="95"/>
  <c r="A8" i="95"/>
  <c r="A7" i="95"/>
  <c r="H18" i="94"/>
  <c r="E18" i="94"/>
  <c r="H17" i="94"/>
  <c r="E17" i="94"/>
  <c r="H16" i="94"/>
  <c r="E16" i="94"/>
  <c r="H15" i="94"/>
  <c r="E15" i="94"/>
  <c r="H14" i="94"/>
  <c r="E14" i="94"/>
  <c r="E13" i="94" s="1"/>
  <c r="G13" i="94"/>
  <c r="F13" i="94"/>
  <c r="D13" i="94"/>
  <c r="C13" i="94"/>
  <c r="A8" i="94"/>
  <c r="A7" i="94"/>
  <c r="A7" i="91"/>
  <c r="A8" i="91"/>
  <c r="D13" i="91"/>
  <c r="E13" i="91"/>
  <c r="D16" i="91"/>
  <c r="E16" i="91"/>
  <c r="D20" i="91"/>
  <c r="E20" i="91"/>
  <c r="E29" i="4"/>
  <c r="B29" i="4"/>
  <c r="F200" i="96"/>
  <c r="E270" i="96"/>
  <c r="F310" i="96"/>
  <c r="F431" i="96"/>
  <c r="F453" i="96"/>
  <c r="G409" i="96"/>
  <c r="G469" i="96"/>
  <c r="F409" i="96"/>
  <c r="F469" i="96"/>
  <c r="F510" i="96"/>
  <c r="H13" i="94"/>
  <c r="E437" i="96"/>
  <c r="K481" i="96"/>
  <c r="K480" i="96" s="1"/>
  <c r="K549" i="96" s="1"/>
  <c r="E508" i="96"/>
  <c r="F481" i="96"/>
  <c r="F140" i="96"/>
  <c r="F23" i="96" s="1"/>
  <c r="F22" i="96" s="1"/>
  <c r="I310" i="96"/>
  <c r="E361" i="96"/>
  <c r="H370" i="96"/>
  <c r="J370" i="96"/>
  <c r="I409" i="96"/>
  <c r="E432" i="96"/>
  <c r="E447" i="96"/>
  <c r="E454" i="96"/>
  <c r="G453" i="96"/>
  <c r="H469" i="96"/>
  <c r="E474" i="96"/>
  <c r="H477" i="96"/>
  <c r="E477" i="96"/>
  <c r="H148" i="96"/>
  <c r="H147" i="96" s="1"/>
  <c r="E158" i="96"/>
  <c r="J261" i="96"/>
  <c r="D310" i="96"/>
  <c r="E428" i="96"/>
  <c r="K431" i="96"/>
  <c r="K430" i="96" s="1"/>
  <c r="E451" i="96"/>
  <c r="H453" i="96"/>
  <c r="E467" i="96"/>
  <c r="D510" i="96"/>
  <c r="H510" i="96"/>
  <c r="E510" i="96"/>
  <c r="F165" i="96"/>
  <c r="G200" i="96"/>
  <c r="H310" i="96"/>
  <c r="E330" i="96"/>
  <c r="F90" i="96"/>
  <c r="E140" i="96"/>
  <c r="F76" i="96"/>
  <c r="E76" i="96" s="1"/>
  <c r="E132" i="96"/>
  <c r="G390" i="96"/>
  <c r="E395" i="96"/>
  <c r="H357" i="96"/>
  <c r="E357" i="96"/>
  <c r="G370" i="96"/>
  <c r="E42" i="96"/>
  <c r="F24" i="96"/>
  <c r="G165" i="96"/>
  <c r="E166" i="96"/>
  <c r="H480" i="96"/>
  <c r="H549" i="96"/>
  <c r="H551" i="96" s="1"/>
  <c r="F430" i="96"/>
  <c r="E103" i="96"/>
  <c r="F102" i="96"/>
  <c r="J200" i="96"/>
  <c r="E200" i="96" s="1"/>
  <c r="E201" i="96"/>
  <c r="I480" i="96"/>
  <c r="I549" i="96"/>
  <c r="E165" i="96"/>
  <c r="E82" i="96"/>
  <c r="F480" i="96"/>
  <c r="E481" i="96"/>
  <c r="H24" i="96"/>
  <c r="K24" i="96"/>
  <c r="E58" i="96"/>
  <c r="D76" i="96"/>
  <c r="E110" i="96"/>
  <c r="G131" i="96"/>
  <c r="G23" i="96" s="1"/>
  <c r="D147" i="96"/>
  <c r="E156" i="96"/>
  <c r="I176" i="96"/>
  <c r="I548" i="96" s="1"/>
  <c r="J235" i="96"/>
  <c r="J234" i="96"/>
  <c r="J233" i="96" s="1"/>
  <c r="E409" i="96"/>
  <c r="J430" i="96"/>
  <c r="J176" i="96"/>
  <c r="J548" i="96" s="1"/>
  <c r="F177" i="96"/>
  <c r="E188" i="96"/>
  <c r="E238" i="96"/>
  <c r="F235" i="96"/>
  <c r="E141" i="96"/>
  <c r="E211" i="96"/>
  <c r="E253" i="96"/>
  <c r="E255" i="96"/>
  <c r="H102" i="96"/>
  <c r="E151" i="96"/>
  <c r="E469" i="96"/>
  <c r="I24" i="96"/>
  <c r="E33" i="96"/>
  <c r="E35" i="96"/>
  <c r="E77" i="96"/>
  <c r="E91" i="96"/>
  <c r="H90" i="96"/>
  <c r="E90" i="96" s="1"/>
  <c r="F148" i="96"/>
  <c r="E149" i="96"/>
  <c r="J148" i="96"/>
  <c r="J147" i="96" s="1"/>
  <c r="E178" i="96"/>
  <c r="G235" i="96"/>
  <c r="E242" i="96"/>
  <c r="G155" i="96"/>
  <c r="E155" i="96" s="1"/>
  <c r="G329" i="96"/>
  <c r="E329" i="96" s="1"/>
  <c r="F370" i="96"/>
  <c r="E370" i="96" s="1"/>
  <c r="G310" i="96"/>
  <c r="E310" i="96" s="1"/>
  <c r="E358" i="96"/>
  <c r="H23" i="96"/>
  <c r="H22" i="96" s="1"/>
  <c r="F176" i="96"/>
  <c r="E177" i="96"/>
  <c r="H550" i="96"/>
  <c r="F549" i="96"/>
  <c r="E24" i="96"/>
  <c r="F147" i="96"/>
  <c r="E148" i="96"/>
  <c r="F548" i="96"/>
  <c r="F551" i="96" s="1"/>
  <c r="F550" i="96"/>
  <c r="D157" i="95"/>
  <c r="D201" i="95"/>
  <c r="D223" i="95"/>
  <c r="D298" i="95"/>
  <c r="D114" i="95"/>
  <c r="D129" i="95"/>
  <c r="D269" i="95"/>
  <c r="D268" i="95"/>
  <c r="G24" i="95"/>
  <c r="G23" i="95"/>
  <c r="G22" i="95" s="1"/>
  <c r="G32" i="95" s="1"/>
  <c r="D261" i="96" l="1"/>
  <c r="D234" i="96" s="1"/>
  <c r="D233" i="96" s="1"/>
  <c r="D545" i="96" s="1"/>
  <c r="D131" i="96"/>
  <c r="D102" i="96"/>
  <c r="E431" i="96"/>
  <c r="E134" i="96"/>
  <c r="I23" i="96"/>
  <c r="I22" i="96" s="1"/>
  <c r="I224" i="96" s="1"/>
  <c r="E129" i="96"/>
  <c r="F30" i="95"/>
  <c r="E24" i="91"/>
  <c r="D24" i="91"/>
  <c r="F261" i="96"/>
  <c r="F234" i="96" s="1"/>
  <c r="F233" i="96" s="1"/>
  <c r="F536" i="96" s="1"/>
  <c r="K261" i="96"/>
  <c r="E262" i="96"/>
  <c r="K235" i="96"/>
  <c r="K234" i="96" s="1"/>
  <c r="K233" i="96" s="1"/>
  <c r="K545" i="96" s="1"/>
  <c r="E236" i="96"/>
  <c r="F224" i="96"/>
  <c r="F544" i="96"/>
  <c r="E136" i="96"/>
  <c r="E137" i="96"/>
  <c r="K102" i="96"/>
  <c r="E102" i="96" s="1"/>
  <c r="H224" i="96"/>
  <c r="H544" i="96"/>
  <c r="I545" i="96"/>
  <c r="I536" i="96"/>
  <c r="I544" i="96"/>
  <c r="I546" i="96" s="1"/>
  <c r="J545" i="96"/>
  <c r="I551" i="96"/>
  <c r="I550" i="96"/>
  <c r="K551" i="96"/>
  <c r="K550" i="96"/>
  <c r="J22" i="96"/>
  <c r="G147" i="96"/>
  <c r="E147" i="96" s="1"/>
  <c r="E453" i="96"/>
  <c r="G176" i="96"/>
  <c r="E390" i="96"/>
  <c r="D480" i="96"/>
  <c r="G234" i="96"/>
  <c r="E131" i="96"/>
  <c r="D24" i="96"/>
  <c r="D23" i="96" s="1"/>
  <c r="D22" i="96" s="1"/>
  <c r="H234" i="96"/>
  <c r="G430" i="96"/>
  <c r="E430" i="96" s="1"/>
  <c r="H430" i="96"/>
  <c r="E466" i="96"/>
  <c r="J480" i="96"/>
  <c r="F27" i="95"/>
  <c r="K23" i="96" l="1"/>
  <c r="K22" i="96" s="1"/>
  <c r="K224" i="96" s="1"/>
  <c r="F29" i="95"/>
  <c r="H29" i="95" s="1"/>
  <c r="H30" i="95"/>
  <c r="F545" i="96"/>
  <c r="F547" i="96" s="1"/>
  <c r="E261" i="96"/>
  <c r="I552" i="96"/>
  <c r="E235" i="96"/>
  <c r="K536" i="96"/>
  <c r="F552" i="96"/>
  <c r="F553" i="96"/>
  <c r="K544" i="96"/>
  <c r="K547" i="96" s="1"/>
  <c r="H27" i="95"/>
  <c r="F24" i="95"/>
  <c r="J549" i="96"/>
  <c r="E480" i="96"/>
  <c r="H233" i="96"/>
  <c r="G233" i="96"/>
  <c r="G22" i="96"/>
  <c r="E234" i="96"/>
  <c r="J536" i="96"/>
  <c r="I547" i="96"/>
  <c r="D544" i="96"/>
  <c r="D224" i="96"/>
  <c r="D549" i="96"/>
  <c r="D536" i="96"/>
  <c r="D553" i="96" s="1"/>
  <c r="G548" i="96"/>
  <c r="E176" i="96"/>
  <c r="J544" i="96"/>
  <c r="J546" i="96" s="1"/>
  <c r="J224" i="96"/>
  <c r="J552" i="96" s="1"/>
  <c r="J547" i="96"/>
  <c r="I553" i="96"/>
  <c r="K546" i="96" l="1"/>
  <c r="E23" i="96"/>
  <c r="K553" i="96"/>
  <c r="F546" i="96"/>
  <c r="K552" i="96"/>
  <c r="D552" i="96"/>
  <c r="J553" i="96"/>
  <c r="G544" i="96"/>
  <c r="E22" i="96"/>
  <c r="G224" i="96"/>
  <c r="G536" i="96"/>
  <c r="G545" i="96"/>
  <c r="E233" i="96"/>
  <c r="F23" i="95"/>
  <c r="H24" i="95"/>
  <c r="G550" i="96"/>
  <c r="G551" i="96"/>
  <c r="E548" i="96"/>
  <c r="D551" i="96"/>
  <c r="D550" i="96"/>
  <c r="D546" i="96"/>
  <c r="D547" i="96"/>
  <c r="H545" i="96"/>
  <c r="H536" i="96"/>
  <c r="J551" i="96"/>
  <c r="E549" i="96"/>
  <c r="E551" i="96" s="1"/>
  <c r="J550" i="96"/>
  <c r="H547" i="96" l="1"/>
  <c r="H546" i="96"/>
  <c r="E536" i="96"/>
  <c r="G553" i="96"/>
  <c r="H553" i="96"/>
  <c r="H552" i="96"/>
  <c r="E550" i="96"/>
  <c r="F22" i="95"/>
  <c r="H23" i="95"/>
  <c r="G547" i="96"/>
  <c r="E545" i="96"/>
  <c r="E224" i="96"/>
  <c r="G552" i="96"/>
  <c r="G546" i="96"/>
  <c r="E544" i="96"/>
  <c r="E546" i="96" l="1"/>
  <c r="E552" i="96"/>
  <c r="F32" i="95"/>
  <c r="H32" i="95" s="1"/>
  <c r="H22" i="95"/>
  <c r="E547" i="96"/>
  <c r="E553" i="96"/>
</calcChain>
</file>

<file path=xl/sharedStrings.xml><?xml version="1.0" encoding="utf-8"?>
<sst xmlns="http://schemas.openxmlformats.org/spreadsheetml/2006/main" count="2109" uniqueCount="1001">
  <si>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</si>
  <si>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</si>
  <si>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</si>
  <si>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</si>
  <si>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</si>
  <si>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</si>
  <si>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</si>
  <si>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</si>
  <si>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</si>
  <si>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</si>
  <si>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</si>
  <si>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</si>
  <si>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</si>
  <si>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</si>
  <si>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</si>
  <si>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</si>
  <si>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</si>
  <si>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</si>
  <si>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</si>
  <si>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</si>
  <si>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</si>
  <si>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</si>
  <si>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</si>
  <si>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</si>
  <si>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</si>
  <si>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</si>
  <si>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</si>
  <si>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</si>
  <si>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</si>
  <si>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</si>
  <si>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</si>
  <si>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</si>
  <si>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</si>
  <si>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</si>
  <si>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</si>
  <si>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</si>
  <si>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</si>
  <si>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</si>
  <si>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</si>
  <si>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</si>
  <si>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</si>
  <si>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</si>
  <si>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</si>
  <si>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</si>
  <si>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</si>
  <si>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</si>
  <si>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</si>
  <si>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</si>
  <si>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</si>
  <si>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</si>
  <si>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</si>
  <si>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</si>
  <si>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</si>
  <si>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</si>
  <si>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</si>
  <si>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</si>
  <si>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</si>
  <si>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</si>
  <si>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</si>
  <si>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</si>
  <si>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</si>
  <si>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</si>
  <si>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</si>
  <si>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</si>
  <si>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</si>
  <si>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</si>
  <si>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</si>
  <si>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</si>
  <si>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</si>
  <si>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</si>
  <si>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</si>
  <si>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</si>
  <si>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</si>
  <si>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</si>
  <si>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</si>
  <si>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</si>
  <si>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</si>
  <si>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</si>
  <si>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</si>
  <si>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</si>
  <si>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</si>
  <si>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</si>
  <si>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</si>
  <si>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</si>
  <si>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</si>
  <si>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</si>
  <si>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</si>
  <si>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</si>
  <si>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</si>
  <si>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</si>
  <si>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</si>
  <si>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</si>
  <si>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</si>
  <si>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</si>
  <si>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</si>
  <si>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</si>
  <si>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</si>
  <si>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</si>
  <si>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</si>
  <si>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</si>
  <si>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</si>
  <si>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</si>
  <si>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</si>
  <si>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</si>
  <si>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</si>
  <si>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</si>
  <si>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</si>
  <si>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</si>
  <si>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</si>
  <si>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</si>
  <si>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</si>
  <si>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</si>
  <si>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</si>
  <si>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</si>
  <si>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</si>
  <si>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</si>
  <si>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</si>
  <si>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</si>
  <si>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</si>
  <si>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</si>
  <si>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</si>
  <si>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</si>
  <si>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</si>
  <si>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</si>
  <si>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</si>
  <si>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</si>
  <si>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</si>
  <si>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</si>
  <si>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</si>
  <si>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</si>
  <si>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</si>
  <si>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</si>
  <si>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</si>
  <si>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</si>
  <si>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</si>
  <si>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</si>
  <si>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</si>
  <si>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</si>
  <si>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</si>
  <si>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</si>
  <si>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</si>
  <si>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</si>
  <si>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</si>
  <si>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</si>
  <si>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</si>
  <si>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</si>
  <si>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</si>
  <si>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</si>
  <si>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</si>
  <si>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</si>
  <si>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</si>
  <si>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</si>
  <si>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</si>
  <si>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</si>
  <si>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</si>
  <si>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</si>
  <si>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</si>
  <si>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</si>
  <si>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</si>
  <si>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</si>
  <si>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</si>
  <si>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</si>
  <si>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</si>
  <si>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</si>
  <si>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</si>
  <si>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</si>
  <si>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</si>
  <si>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</si>
  <si>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</si>
  <si>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</si>
  <si>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</si>
  <si>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</si>
  <si>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</si>
  <si>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</si>
  <si>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</si>
  <si>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</si>
  <si>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</si>
  <si>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</si>
  <si>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</si>
  <si>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</si>
  <si>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</si>
  <si>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</si>
  <si>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</si>
  <si>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</si>
  <si>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</si>
  <si>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</si>
  <si>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</si>
  <si>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</si>
  <si>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</si>
  <si>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</si>
  <si>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</si>
  <si>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</si>
  <si>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</si>
  <si>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</si>
  <si>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</si>
  <si>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</si>
  <si>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</si>
  <si>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</si>
  <si>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</si>
  <si>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</si>
  <si>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</si>
  <si>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</si>
  <si>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</si>
  <si>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</si>
  <si>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</si>
  <si>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</si>
  <si>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</si>
  <si>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</si>
  <si>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</si>
  <si>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</si>
  <si>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</si>
  <si>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</si>
  <si>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</si>
  <si>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</si>
  <si>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</si>
  <si>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</si>
  <si>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</si>
  <si>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</si>
  <si>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</si>
  <si>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</si>
  <si>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</si>
  <si>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</si>
  <si>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</si>
  <si>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</si>
  <si>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</si>
  <si>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</si>
  <si>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</si>
  <si>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</si>
  <si>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</si>
  <si>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</si>
  <si>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</si>
  <si>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</si>
  <si>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</si>
  <si>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</si>
  <si>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</si>
  <si>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</si>
  <si>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</si>
  <si>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</si>
  <si>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</si>
  <si>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</si>
  <si>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</si>
  <si>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</si>
  <si>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</si>
  <si>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</si>
  <si>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</si>
  <si>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</si>
  <si>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у хиљадама (000) динара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</si>
  <si>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</si>
  <si>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</si>
  <si>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</si>
  <si>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</si>
  <si>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</si>
  <si>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</si>
  <si>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</si>
  <si>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</si>
  <si>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</si>
  <si>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</si>
  <si>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</si>
  <si>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</si>
  <si>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</si>
  <si>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</si>
  <si>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</si>
  <si>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</si>
  <si>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</si>
  <si>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</si>
  <si>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</si>
  <si>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</si>
  <si>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</si>
  <si>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</si>
  <si>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</si>
  <si>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</si>
  <si>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</si>
  <si>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</si>
  <si>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</si>
  <si>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</si>
  <si>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</si>
  <si>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</si>
  <si>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</si>
  <si>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</si>
  <si>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</si>
  <si>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</si>
  <si>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</si>
  <si>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</si>
  <si>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</si>
  <si>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</si>
  <si>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</si>
  <si>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</si>
  <si>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</si>
  <si>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</si>
  <si>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</si>
  <si>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</si>
  <si>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</si>
  <si>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</si>
  <si>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</si>
  <si>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</si>
  <si>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</si>
  <si>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</si>
  <si>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</si>
  <si>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</si>
  <si>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</si>
  <si>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</si>
  <si>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</si>
  <si>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</si>
  <si>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</si>
  <si>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</si>
  <si>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</si>
  <si>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</si>
  <si>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</si>
  <si>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</si>
  <si>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</si>
  <si>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</si>
  <si>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</si>
  <si>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</si>
  <si>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</si>
  <si>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</si>
  <si>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</si>
  <si>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</si>
  <si>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</si>
  <si>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</si>
  <si>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</si>
  <si>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</si>
  <si>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</si>
  <si>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</si>
  <si>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</si>
  <si>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</si>
  <si>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</si>
  <si>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</si>
  <si>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</si>
  <si>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</si>
  <si>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</si>
  <si>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</si>
  <si>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</si>
  <si>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</si>
  <si>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</si>
  <si>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</si>
  <si>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</si>
  <si>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</si>
  <si>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</si>
  <si>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</si>
  <si>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</si>
  <si>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</si>
  <si>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</si>
  <si>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</si>
  <si>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</si>
  <si>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</si>
  <si>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</si>
  <si>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</si>
  <si>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</si>
  <si>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</si>
  <si>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</si>
  <si>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</si>
  <si>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</si>
  <si>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</si>
  <si>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</si>
  <si>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</si>
  <si>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</si>
  <si>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</si>
  <si>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</si>
  <si>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</si>
  <si>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</si>
  <si>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</si>
  <si>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</si>
  <si>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</si>
  <si>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</si>
  <si>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</si>
  <si>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</si>
  <si>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</si>
  <si>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</si>
  <si>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</si>
  <si>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</si>
  <si>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</si>
  <si>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</si>
  <si>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</si>
  <si>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</si>
  <si>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</si>
  <si>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</si>
  <si>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</si>
  <si>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</si>
  <si>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</si>
  <si>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</si>
  <si>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</si>
  <si>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Стручне услуге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</si>
  <si>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</si>
  <si>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</si>
  <si>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</si>
  <si>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</si>
  <si>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</si>
  <si>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</si>
  <si>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</si>
  <si>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</si>
  <si>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</si>
  <si>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</si>
  <si>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</si>
  <si>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</si>
  <si>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</si>
  <si>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</si>
  <si>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</si>
  <si>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</si>
  <si>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</si>
  <si>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</si>
  <si>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</si>
  <si>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</si>
  <si>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</si>
  <si>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</si>
  <si>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</si>
  <si>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</si>
  <si>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</si>
  <si>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</si>
  <si>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</si>
  <si>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</si>
  <si>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</si>
  <si>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</si>
  <si>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</si>
  <si>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</si>
  <si>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</si>
  <si>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</si>
  <si>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</si>
  <si>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</si>
  <si>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</si>
  <si>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</si>
  <si>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</si>
  <si>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</si>
  <si>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</si>
  <si>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</si>
  <si>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</si>
  <si>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</si>
  <si>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</si>
  <si>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</si>
  <si>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</si>
  <si>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</si>
  <si>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</si>
  <si>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</si>
  <si>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</si>
  <si>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</si>
  <si>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</si>
  <si>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</si>
  <si>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</si>
  <si>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</si>
  <si>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</si>
  <si>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</si>
  <si>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</si>
  <si>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</si>
  <si>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</si>
  <si>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</si>
  <si>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</si>
  <si>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</si>
  <si>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</si>
  <si>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</si>
  <si>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</si>
  <si>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</si>
  <si>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</si>
  <si>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</si>
  <si>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</si>
  <si>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</si>
  <si>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</si>
  <si>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</si>
  <si>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</si>
  <si>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</si>
  <si>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</si>
  <si>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</si>
  <si>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</si>
  <si>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</si>
  <si>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</si>
  <si>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</si>
  <si>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</si>
  <si>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</si>
  <si>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</si>
  <si>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</si>
  <si>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</si>
  <si>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</si>
  <si>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</si>
  <si>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</si>
  <si>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</si>
  <si>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</si>
  <si>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</si>
  <si>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</si>
  <si>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</si>
  <si>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</si>
  <si>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</si>
  <si>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</si>
  <si>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</si>
  <si>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</si>
  <si>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</si>
  <si>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</si>
  <si>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</si>
  <si>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</si>
  <si>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</si>
  <si>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</si>
  <si>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</si>
  <si>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</si>
  <si>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00217003 РХ ИВАЊИЦА</t>
  </si>
  <si>
    <t>00217006 АП Г  МИЛАНОВАЦ</t>
  </si>
  <si>
    <t>00218001 ДЗ РАШКА</t>
  </si>
  <si>
    <t>00218005 СП Б НОВИ ПАЗАР</t>
  </si>
  <si>
    <t>00213014 ДЗ ПАРАЋИН</t>
  </si>
  <si>
    <t>00213015 АП ПАРАЋИН</t>
  </si>
  <si>
    <t>00213016 ОБ ПАРАЋИН</t>
  </si>
  <si>
    <t>00218013 ОБ НОВИ ПАЗАР</t>
  </si>
  <si>
    <t>00220024 ВОЈНА БОЛНИЦА НИШ</t>
  </si>
  <si>
    <t>00210009 ДЗ СМЕДЕРЕВО</t>
  </si>
  <si>
    <t>00206029 ВМЦ НОВИ САД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</si>
  <si>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</si>
  <si>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</si>
  <si>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</si>
  <si>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</si>
  <si>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</si>
  <si>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</si>
  <si>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</si>
  <si>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</si>
  <si>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</si>
  <si>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</si>
  <si>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</si>
  <si>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</si>
  <si>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</si>
  <si>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</si>
  <si>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</si>
  <si>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</si>
  <si>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</si>
  <si>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</si>
  <si>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</si>
  <si>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</si>
  <si>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</si>
  <si>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</si>
  <si>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</si>
  <si>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</si>
  <si>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</si>
  <si>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</si>
  <si>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</si>
  <si>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</si>
  <si>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</si>
  <si>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</si>
  <si>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</si>
  <si>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</si>
  <si>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</si>
  <si>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</si>
  <si>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</si>
  <si>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</si>
  <si>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</si>
  <si>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</si>
  <si>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</si>
  <si>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</si>
  <si>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</si>
  <si>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</si>
  <si>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</si>
  <si>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</si>
  <si>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</si>
  <si>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</si>
  <si>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</si>
  <si>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</si>
  <si>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</si>
  <si>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</si>
  <si>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</si>
  <si>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</si>
  <si>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</si>
  <si>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</si>
  <si>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</si>
  <si>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</si>
  <si>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</si>
  <si>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</si>
  <si>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</si>
  <si>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</si>
  <si>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</si>
  <si>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</si>
  <si>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</si>
  <si>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</si>
  <si>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</si>
  <si>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</si>
  <si>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</si>
  <si>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</si>
  <si>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</si>
  <si>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</si>
  <si>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</si>
  <si>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</si>
  <si>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</si>
  <si>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</si>
  <si>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</si>
  <si>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</si>
  <si>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</si>
  <si>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</si>
  <si>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</si>
  <si>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</si>
  <si>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</si>
  <si>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</si>
  <si>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</si>
  <si>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</si>
  <si>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</si>
  <si>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</si>
  <si>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</si>
  <si>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</si>
  <si>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</si>
  <si>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</si>
  <si>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</si>
  <si>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</si>
  <si>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</si>
  <si>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</si>
  <si>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</si>
  <si>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</si>
  <si>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</si>
  <si>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</si>
  <si>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</si>
  <si>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</si>
  <si>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</si>
  <si>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</si>
  <si>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</si>
  <si>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</si>
  <si>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</si>
  <si>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</si>
  <si>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</si>
  <si>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</si>
  <si>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</si>
  <si>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</si>
  <si>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</si>
  <si>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</si>
  <si>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</si>
  <si>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</si>
  <si>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</si>
  <si>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</si>
  <si>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</si>
  <si>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</si>
  <si>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</si>
  <si>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</si>
  <si>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</si>
  <si>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</si>
  <si>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</si>
  <si>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</si>
  <si>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</si>
  <si>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</si>
  <si>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</si>
  <si>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</si>
  <si>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</si>
  <si>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</si>
  <si>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</si>
  <si>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</si>
  <si>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</si>
  <si>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</si>
  <si>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</si>
  <si>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</si>
  <si>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</si>
  <si>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</si>
  <si>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</si>
  <si>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</si>
  <si>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</si>
  <si>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</si>
  <si>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</si>
  <si>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</si>
  <si>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</si>
  <si>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</si>
  <si>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</si>
  <si>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</si>
  <si>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</si>
  <si>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</si>
  <si>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</si>
  <si>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</si>
  <si>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</si>
  <si>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</si>
  <si>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</si>
  <si>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</si>
  <si>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</si>
  <si>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</si>
  <si>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</si>
  <si>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</si>
  <si>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</si>
  <si>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</si>
  <si>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</si>
  <si>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</si>
  <si>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</si>
  <si>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</si>
  <si>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</si>
  <si>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</si>
  <si>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</si>
  <si>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</si>
  <si>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</si>
  <si>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</si>
  <si>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</si>
  <si>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</si>
  <si>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</si>
  <si>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</si>
  <si>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</si>
  <si>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</si>
  <si>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</si>
  <si>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</si>
  <si>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</si>
  <si>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</si>
  <si>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</si>
  <si>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</si>
  <si>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</si>
  <si>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</si>
  <si>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</si>
  <si>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</si>
  <si>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</si>
  <si>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</si>
  <si>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</si>
  <si>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</si>
  <si>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</si>
  <si>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</si>
  <si>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</si>
  <si>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</si>
  <si>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</si>
  <si>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</si>
  <si>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</si>
  <si>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</si>
  <si>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</si>
  <si>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</si>
  <si>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</si>
  <si>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</si>
  <si>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</si>
  <si>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</si>
  <si>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</si>
  <si>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</si>
  <si>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</si>
  <si>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</si>
  <si>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</si>
  <si>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</si>
  <si>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</si>
  <si>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</si>
  <si>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</si>
  <si>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</si>
  <si>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</si>
  <si>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</si>
  <si>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</si>
  <si>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</si>
  <si>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</si>
  <si>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</si>
  <si>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</si>
  <si>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</si>
  <si>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</si>
  <si>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</si>
  <si>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</si>
  <si>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</si>
  <si>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</si>
  <si>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ОЗПР</t>
  </si>
  <si>
    <t>ОБРАЗАЦ ЗА ПАРТИЦИПАЦИЈУ И РЕФУНДАЦИЈЕ</t>
  </si>
  <si>
    <t>00209011 ОБ ВАЉЕВО</t>
  </si>
  <si>
    <t>00219012 ОБ КРУШЕВАЦ</t>
  </si>
  <si>
    <t>Извор финансирања</t>
  </si>
  <si>
    <t>771100 исказан у обрасцу 5ГО</t>
  </si>
  <si>
    <t>3=1+2</t>
  </si>
  <si>
    <t>6=4+5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</si>
  <si>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</si>
  <si>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</si>
  <si>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</si>
  <si>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</si>
  <si>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</si>
  <si>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</si>
  <si>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00219013 ДЗ КРУШЕВАЦ</t>
  </si>
  <si>
    <t>00211013 ДЗ ПЕТРОВАЦ НА МЛАВИ</t>
  </si>
  <si>
    <t>00211014 ОБ ПЕТРОВАЦ НА МЛАВИ</t>
  </si>
  <si>
    <t>00220025 ДЗ АЛЕКСИНАЦ</t>
  </si>
  <si>
    <t>00220026 ОБ АЛЕКСИНАЦ</t>
  </si>
  <si>
    <t>БО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</si>
  <si>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</si>
  <si>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</si>
  <si>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</si>
  <si>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</si>
  <si>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* накнаде за породиљско одсуство које рефундира Секретаријат за социјалну и дечију заштиту</t>
  </si>
  <si>
    <t>Напомена: Овим обрасцем обухваћена су средства за:</t>
  </si>
  <si>
    <t>* накнаде за инвалиде II категорије које рефундира Фонд ПИО</t>
  </si>
  <si>
    <t>* накнаде за боловање преко 30 дана које рефундира РФЗО</t>
  </si>
  <si>
    <t>ОБРАЗАЦ БО - ИСПЛАЋЕНА И РЕФУНДИРАНА СРЕДСТВА КОЈА СЕ ОДНОСЕ НА НАКНАДЕ КОЈЕ СЕ ЕВИДЕНТИРАЈУ У ОКВИРУ ГРУПЕ 414100</t>
  </si>
  <si>
    <t>00224013 ДЗ ТРГОВИШТЕ</t>
  </si>
  <si>
    <t>00217009 ДЗ ЧАЧАК</t>
  </si>
  <si>
    <t>00217010 ДЗ ИВАЊИЦА</t>
  </si>
  <si>
    <t>00217011 ДЗ ЛУЧАНИ</t>
  </si>
  <si>
    <t>УКУПНА СРЕДСТВА (1.1-1.5)</t>
  </si>
  <si>
    <t>1.4</t>
  </si>
  <si>
    <t>ОПШТИНА / ГРАД</t>
  </si>
  <si>
    <t>1.5</t>
  </si>
  <si>
    <t>ОСТАЛО</t>
  </si>
  <si>
    <t>* накнаде за 35% за трудничко боловање</t>
  </si>
  <si>
    <t>00218014 ДЗ КРАЉЕВО</t>
  </si>
  <si>
    <t>00218015 ОБ КРАЉЕВО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</si>
  <si>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</si>
  <si>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</si>
  <si>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</si>
  <si>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</si>
  <si>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</si>
  <si>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</si>
  <si>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</si>
  <si>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ПРИМАЊА ОД ПРОДАЈЕ НЕФИНАНСИЈСКЕ ИМОВИНЕ (5107 + 5114 + 5121 + 5124)</t>
  </si>
  <si>
    <t>ПРИМАЊА ОД ПРОДАЈЕ ЗАЛИХА (5115 + 5117 + 5119)</t>
  </si>
  <si>
    <t>ПРИМАЊА ОД ПРОДАЈЕ РОБЕ ЗА ДАЉУ ПРОДАЈУ (5120)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</si>
  <si>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</si>
  <si>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</si>
  <si>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</si>
  <si>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</si>
  <si>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</si>
  <si>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</si>
  <si>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</si>
  <si>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</si>
  <si>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</si>
  <si>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</si>
  <si>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</si>
  <si>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</si>
  <si>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</si>
  <si>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</si>
  <si>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</si>
  <si>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</si>
  <si>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</si>
  <si>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</si>
  <si>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</si>
  <si>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</si>
  <si>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</si>
  <si>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</si>
  <si>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</si>
  <si>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</si>
  <si>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</si>
  <si>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</si>
  <si>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</si>
  <si>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</si>
  <si>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</si>
  <si>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</si>
  <si>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</si>
  <si>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</si>
  <si>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</si>
  <si>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ПО ГАРАНЦИЈАМА (5275)</t>
  </si>
  <si>
    <t>ПРАТЕЋИ ТРОШКОВИ ЗАДУЖИВАЊА (од 5277 до 5279)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</si>
  <si>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</si>
  <si>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</si>
  <si>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</si>
  <si>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</si>
  <si>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</si>
  <si>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</si>
  <si>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</si>
  <si>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</si>
  <si>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</si>
  <si>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</si>
  <si>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</si>
  <si>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</si>
  <si>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</si>
  <si>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</si>
  <si>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</si>
  <si>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</si>
  <si>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</si>
  <si>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</si>
  <si>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</si>
  <si>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</si>
  <si>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</si>
  <si>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</si>
  <si>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</si>
  <si>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</si>
  <si>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</si>
  <si>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</si>
  <si>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</si>
  <si>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</si>
  <si>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</si>
  <si>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</si>
  <si>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</si>
  <si>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</si>
  <si>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</si>
  <si>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</si>
  <si>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</si>
  <si>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</si>
  <si>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Опрема за заштиту животне средине</t>
  </si>
  <si>
    <t>Опрема за образовање, културу и спорт</t>
  </si>
  <si>
    <t>ОСТАЛЕ НЕКРЕТНИНЕ И ОПРЕМА (5359)</t>
  </si>
  <si>
    <t>КУЛТИВИСАНА ИМОВИНА (5361)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</si>
  <si>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</si>
  <si>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</si>
  <si>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</si>
  <si>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</si>
  <si>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</si>
  <si>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</si>
  <si>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</si>
  <si>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</si>
  <si>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</si>
  <si>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</si>
  <si>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</si>
  <si>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</si>
  <si>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</si>
  <si>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</si>
  <si>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</si>
  <si>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</si>
  <si>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</si>
  <si>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</si>
  <si>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</si>
  <si>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</si>
  <si>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</si>
  <si>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</si>
  <si>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</si>
  <si>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</si>
  <si>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</si>
  <si>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</si>
  <si>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</si>
  <si>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</si>
  <si>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</si>
  <si>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</si>
  <si>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</si>
  <si>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</si>
  <si>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ОБРАЗАЦ ПОПУНИО:</t>
  </si>
  <si>
    <t>ОДГОВОРНО ЛИЦЕ:</t>
  </si>
  <si>
    <t>___________________</t>
  </si>
  <si>
    <t>Износ планираних прихода и примања</t>
  </si>
  <si>
    <t>Приходи и примања из буџета</t>
  </si>
  <si>
    <t>Из донација и помоћи</t>
  </si>
  <si>
    <t>Општине / 
града</t>
  </si>
  <si>
    <t>Порези, таксе и накнаде на употребу добара, на дозволу да се добра употребљавају или делатности обављају</t>
  </si>
  <si>
    <t>АКЦИЗЕ (од 5034 до 5039)</t>
  </si>
  <si>
    <t>Социјални доприноси на терет осигураника</t>
  </si>
  <si>
    <t>ДОНАЦИЈЕ, ПОМОЋИ И ТРАНСФЕРИ (5058 + 5061 + 5066)</t>
  </si>
  <si>
    <t>ДОНАЦИЈЕ И ПОМОЋИ ОД МЕЂУНАРОДНИХ ОРГАНИЗАЦИЈА (од 5062 до 5065)</t>
  </si>
  <si>
    <t>Текуће помоћи од ЕУ</t>
  </si>
  <si>
    <t>Капиталне помоћи од ЕУ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</si>
  <si>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</si>
  <si>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</si>
  <si>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</si>
  <si>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</si>
  <si>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</si>
  <si>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</si>
  <si>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</si>
  <si>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</si>
  <si>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ПРИХОДИ ИЗ БУЏЕТА (5104)</t>
  </si>
  <si>
    <t>ПРИХОДИ ИЗ БУЏЕТА (5105)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</si>
  <si>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</si>
  <si>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</si>
  <si>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</si>
  <si>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</si>
  <si>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РОБНИХ РЕЗЕРВИ (5116)</t>
  </si>
  <si>
    <t>ПРИМАЊА ОД ПРОДАЈЕ ЗАЛИХА  ПРОИЗВОДЊЕ (5118)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</si>
  <si>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</si>
  <si>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</si>
  <si>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</si>
  <si>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</si>
  <si>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</si>
  <si>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</si>
  <si>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</si>
  <si>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</si>
  <si>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</si>
  <si>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</si>
  <si>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</si>
  <si>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</si>
  <si>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</si>
  <si>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</si>
  <si>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</si>
  <si>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отплате кредита датих физичким лицима и домаћинствима у земљи</t>
  </si>
  <si>
    <t>ПРИМАЊА ОД ПРОДАЈЕ СТРАНЕ ФИНАНСИЈСКЕ ИМОВИНЕ (од 5163 до 5170)</t>
  </si>
  <si>
    <t xml:space="preserve">Износ одобрених апропријација </t>
  </si>
  <si>
    <t>Укупно           (од 6 до 11)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</si>
  <si>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</si>
  <si>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</si>
  <si>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</si>
  <si>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</si>
  <si>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</si>
  <si>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</si>
  <si>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</si>
  <si>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</si>
  <si>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</si>
  <si>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</si>
  <si>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</si>
  <si>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</si>
  <si>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</si>
  <si>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</si>
  <si>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Датум  _________________________</t>
  </si>
  <si>
    <t>Лице одговорно за
 попуњавање обрасца</t>
  </si>
  <si>
    <t>Наредбодавац</t>
  </si>
  <si>
    <t>_________________________________</t>
  </si>
  <si>
    <t>00214008 ДЗ БОР</t>
  </si>
  <si>
    <t>00214009 ОБ БОР</t>
  </si>
  <si>
    <t>Р.  бр.</t>
  </si>
  <si>
    <t>Пренета средства за накнаде које нису исказане у приходима (сторниран расход извршен у текућој години)</t>
  </si>
  <si>
    <t>К9ООСО</t>
  </si>
  <si>
    <t>00230054 ИНСТИТУТ ТОРЛАК</t>
  </si>
  <si>
    <t>00217012 ОБ ЧАЧАК</t>
  </si>
  <si>
    <t>ТЕКУЋИ ПРИХОДИ И ПРИМАЊА ОД ПРОДАЈЕ НЕФИНАНСИЈСКЕ ИМОВИНЕ (5002)</t>
  </si>
  <si>
    <t>УКУПНИ ПРИХОДИ И ПРИМАЊА (5001)</t>
  </si>
  <si>
    <t>4=1+2+3</t>
  </si>
  <si>
    <t>УКУПНО</t>
  </si>
  <si>
    <t>ТР</t>
  </si>
  <si>
    <t>Назив</t>
  </si>
  <si>
    <t>Приходи по основу партиципације за  лекове издате на рецепт и помагала издатa на налог и рефундација</t>
  </si>
  <si>
    <t>Трансфери за лекове издате на рецепт</t>
  </si>
  <si>
    <t>Трансфери за помагала издата на налог</t>
  </si>
  <si>
    <t>426751 - Лекови на рецепт</t>
  </si>
  <si>
    <t>Лекови издати на рецепт и помагала издата на налог</t>
  </si>
  <si>
    <t>Приходи по основу партиципације за услуге здравствене заштите и рефундација</t>
  </si>
  <si>
    <t>Трансфери за услуге здравствене заштите</t>
  </si>
  <si>
    <t>Напомена: Образац ТР попуњавају само апотеке и здравствене установе које у свом саставу имају апотеку.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</si>
  <si>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</si>
  <si>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</si>
  <si>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</si>
  <si>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00218016 ЗЈЗ НОВИ ПАЗАР</t>
  </si>
  <si>
    <t>781100 - Трансфери између буџетских корисника на истом нивоу (ООСО)</t>
  </si>
  <si>
    <t>00330900 ЗАВОД ЗА БИОЦИДЕ И МЕДИЦИНСКУ ЕКОЛОГИЈУ</t>
  </si>
  <si>
    <t>Јавни радови</t>
  </si>
  <si>
    <t>Приходи по основу укупне партиципације и рефундација</t>
  </si>
  <si>
    <t>8=6+7</t>
  </si>
  <si>
    <t>Расходи и издаци по основу укупне партиципације, рефундација и јавних радова</t>
  </si>
  <si>
    <t>Тромесечни извештај здравствених установа 2017</t>
  </si>
  <si>
    <t>у периоду од 01.01.2017. - 31.03.2017. године</t>
  </si>
  <si>
    <t xml:space="preserve">ПОЧЕТНО СТАЊЕ СРЕДСТАВА НА ДАН 01.01.2017.Г. </t>
  </si>
  <si>
    <t>НОВЧАНИ ПРИЛИВИ У ПЕРИОДУ 01.01.-31.03.2017.Г.</t>
  </si>
  <si>
    <t>НОВЧАНИ ОДЛИВИ У ПЕРИОДУ 01.01.-31.03.2017.Г.</t>
  </si>
  <si>
    <t>САЛДО СРЕДСТАВА НА ДАН 31.03.2017.г. (4 = (1+ 2- 3) = (4.1 + 4.2))</t>
  </si>
  <si>
    <t>ТРАНСФЕРИ ИЗМЕЂУ БУЏЕТСКИХ КОРИСНИКА НА ИСТОМ НИВОУ - конто 781100 (ООСО)
у периоду од 01.01.2017. - 31.03.2017. године</t>
  </si>
  <si>
    <t>РАСХОДИ ЗА ЛЕКОВЕ ИЗДАТЕ НА РЕЦЕПТ И ПОМАГАЛА ИЗДАТА НА НАЛОГ
у периоду од 01.01.2017. - 31.03.2017. године</t>
  </si>
  <si>
    <t>ОДСТУПАЊА ОД НОВЧАНОГ ТОКА У ПЕРИОДУ 01.01.- 31.03.2017. ГОДИНЕ</t>
  </si>
  <si>
    <t>06.07.2017.</t>
  </si>
  <si>
    <t>ZAVOD ZA JAVNO ZDRAVLJE SOMBOR</t>
  </si>
  <si>
    <t>VOJVODJANSKA 47</t>
  </si>
  <si>
    <t>08333092</t>
  </si>
  <si>
    <t>101842968</t>
  </si>
  <si>
    <t>840-379661-22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</si>
</sst>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28">
    <font>
      <sz val="10"/>
      <name val="Arial"/>
      <charset val="238"/>
    </font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sz val="11"/>
      <color indexed="8"/>
      <name val="CHelvPlain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4" fillId="0" borderId="0"/>
    <xf numFmtId="0" fontId="6" fillId="0" borderId="0"/>
    <xf numFmtId="0" fontId="2" fillId="0" borderId="0"/>
    <xf numFmtId="0" fontId="4" fillId="0" borderId="0"/>
    <xf numFmtId="0" fontId="4" fillId="0" borderId="0"/>
  </cellStyleXfs>
  <cellXfs count="258">
    <xf numFmtId="0" fontId="0" fillId="0" borderId="0" xfId="0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4" xfId="0" applyNumberFormat="1" applyFont="1" applyBorder="1" applyAlignment="1" applyProtection="1">
      <alignment horizontal="right" wrapText="1"/>
      <protection locked="0"/>
    </xf>
    <xf numFmtId="0" fontId="11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wrapText="1"/>
    </xf>
    <xf numFmtId="164" fontId="11" fillId="0" borderId="6" xfId="0" applyNumberFormat="1" applyFont="1" applyBorder="1" applyAlignment="1">
      <alignment horizontal="right" wrapText="1"/>
    </xf>
    <xf numFmtId="164" fontId="11" fillId="0" borderId="7" xfId="0" applyNumberFormat="1" applyFont="1" applyBorder="1" applyAlignment="1">
      <alignment horizontal="right" wrapText="1"/>
    </xf>
    <xf numFmtId="0" fontId="11" fillId="0" borderId="3" xfId="0" applyFont="1" applyBorder="1" applyAlignment="1" applyProtection="1">
      <alignment horizontal="center" wrapText="1"/>
    </xf>
    <xf numFmtId="0" fontId="9" fillId="0" borderId="3" xfId="0" applyFont="1" applyBorder="1" applyAlignment="1" applyProtection="1">
      <alignment horizontal="center" wrapText="1"/>
    </xf>
    <xf numFmtId="0" fontId="11" fillId="0" borderId="5" xfId="0" applyFont="1" applyBorder="1" applyAlignment="1" applyProtection="1">
      <alignment horizont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4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5" fillId="2" borderId="0" xfId="0" applyFont="1" applyFill="1" applyProtection="1"/>
    <xf numFmtId="0" fontId="16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4" fillId="2" borderId="0" xfId="3" applyFont="1" applyFill="1" applyBorder="1"/>
    <xf numFmtId="0" fontId="1" fillId="2" borderId="0" xfId="0" applyFont="1" applyFill="1" applyProtection="1"/>
    <xf numFmtId="0" fontId="0" fillId="0" borderId="0" xfId="0" applyProtection="1"/>
    <xf numFmtId="164" fontId="19" fillId="0" borderId="2" xfId="0" applyNumberFormat="1" applyFont="1" applyBorder="1" applyAlignment="1" applyProtection="1">
      <alignment horizontal="right" wrapText="1"/>
      <protection locked="0"/>
    </xf>
    <xf numFmtId="164" fontId="19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3" applyFont="1" applyFill="1" applyBorder="1" applyProtection="1">
      <protection locked="0"/>
    </xf>
    <xf numFmtId="0" fontId="4" fillId="2" borderId="0" xfId="3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1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4" fillId="0" borderId="0" xfId="0" applyFont="1" applyAlignment="1">
      <alignment horizontal="right"/>
    </xf>
    <xf numFmtId="0" fontId="13" fillId="0" borderId="8" xfId="0" applyFont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164" fontId="14" fillId="0" borderId="2" xfId="0" applyNumberFormat="1" applyFont="1" applyBorder="1" applyAlignment="1" applyProtection="1">
      <alignment horizontal="right"/>
      <protection locked="0"/>
    </xf>
    <xf numFmtId="164" fontId="14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10" xfId="0" applyBorder="1"/>
    <xf numFmtId="164" fontId="14" fillId="0" borderId="2" xfId="0" applyNumberFormat="1" applyFont="1" applyBorder="1" applyProtection="1">
      <protection locked="0"/>
    </xf>
    <xf numFmtId="0" fontId="14" fillId="0" borderId="5" xfId="0" applyFont="1" applyBorder="1"/>
    <xf numFmtId="0" fontId="14" fillId="0" borderId="6" xfId="0" applyFont="1" applyFill="1" applyBorder="1" applyAlignment="1">
      <alignment horizontal="center"/>
    </xf>
    <xf numFmtId="0" fontId="14" fillId="0" borderId="6" xfId="0" applyFont="1" applyBorder="1"/>
    <xf numFmtId="164" fontId="14" fillId="0" borderId="6" xfId="0" applyNumberFormat="1" applyFont="1" applyBorder="1" applyProtection="1">
      <protection locked="0"/>
    </xf>
    <xf numFmtId="164" fontId="14" fillId="0" borderId="7" xfId="0" applyNumberFormat="1" applyFont="1" applyBorder="1" applyProtection="1">
      <protection locked="0"/>
    </xf>
    <xf numFmtId="0" fontId="0" fillId="0" borderId="0" xfId="0" applyAlignment="1">
      <alignment horizontal="right"/>
    </xf>
    <xf numFmtId="49" fontId="4" fillId="2" borderId="0" xfId="0" applyNumberFormat="1" applyFont="1" applyFill="1" applyProtection="1">
      <protection locked="0"/>
    </xf>
    <xf numFmtId="49" fontId="4" fillId="2" borderId="0" xfId="0" applyNumberFormat="1" applyFont="1" applyFill="1"/>
    <xf numFmtId="0" fontId="4" fillId="0" borderId="0" xfId="1" applyAlignment="1" applyProtection="1">
      <alignment horizontal="left"/>
    </xf>
    <xf numFmtId="0" fontId="4" fillId="0" borderId="0" xfId="1" applyAlignment="1" applyProtection="1">
      <alignment horizontal="center" vertical="center" wrapText="1"/>
    </xf>
    <xf numFmtId="0" fontId="4" fillId="0" borderId="0" xfId="1" applyProtection="1"/>
    <xf numFmtId="0" fontId="4" fillId="5" borderId="0" xfId="1" applyFill="1" applyProtection="1"/>
    <xf numFmtId="0" fontId="13" fillId="0" borderId="0" xfId="1" applyFont="1" applyBorder="1" applyAlignment="1" applyProtection="1">
      <alignment horizontal="right"/>
    </xf>
    <xf numFmtId="0" fontId="13" fillId="0" borderId="0" xfId="1" applyFont="1" applyAlignment="1" applyProtection="1">
      <alignment horizontal="center"/>
    </xf>
    <xf numFmtId="0" fontId="24" fillId="0" borderId="0" xfId="1" applyFont="1" applyAlignment="1">
      <alignment horizontal="left"/>
    </xf>
    <xf numFmtId="0" fontId="8" fillId="0" borderId="0" xfId="1" applyFont="1" applyFill="1" applyAlignment="1">
      <alignment horizontal="left"/>
    </xf>
    <xf numFmtId="0" fontId="8" fillId="0" borderId="0" xfId="1" applyFont="1" applyAlignment="1">
      <alignment horizontal="left"/>
    </xf>
    <xf numFmtId="0" fontId="13" fillId="0" borderId="0" xfId="1" applyFont="1" applyAlignment="1" applyProtection="1">
      <alignment horizontal="left"/>
    </xf>
    <xf numFmtId="0" fontId="4" fillId="0" borderId="0" xfId="1" applyAlignment="1" applyProtection="1">
      <alignment horizontal="left" vertical="center" wrapText="1"/>
    </xf>
    <xf numFmtId="0" fontId="14" fillId="0" borderId="0" xfId="1" applyFont="1" applyAlignment="1" applyProtection="1">
      <alignment horizontal="right"/>
    </xf>
    <xf numFmtId="0" fontId="12" fillId="0" borderId="2" xfId="1" applyFont="1" applyBorder="1" applyAlignment="1" applyProtection="1">
      <alignment vertical="center" wrapText="1"/>
    </xf>
    <xf numFmtId="49" fontId="12" fillId="0" borderId="2" xfId="1" applyNumberFormat="1" applyFont="1" applyBorder="1" applyAlignment="1" applyProtection="1">
      <alignment vertical="center" wrapText="1"/>
    </xf>
    <xf numFmtId="0" fontId="12" fillId="0" borderId="2" xfId="1" applyNumberFormat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right" vertical="center" wrapText="1"/>
    </xf>
    <xf numFmtId="0" fontId="4" fillId="0" borderId="2" xfId="1" applyNumberFormat="1" applyFont="1" applyBorder="1" applyAlignment="1" applyProtection="1">
      <alignment vertical="center" wrapText="1"/>
    </xf>
    <xf numFmtId="3" fontId="4" fillId="0" borderId="2" xfId="1" applyNumberFormat="1" applyBorder="1" applyProtection="1"/>
    <xf numFmtId="3" fontId="4" fillId="0" borderId="2" xfId="1" applyNumberFormat="1" applyBorder="1" applyProtection="1">
      <protection locked="0"/>
    </xf>
    <xf numFmtId="3" fontId="4" fillId="0" borderId="2" xfId="1" applyNumberFormat="1" applyBorder="1" applyAlignment="1" applyProtection="1">
      <alignment wrapText="1"/>
      <protection locked="0"/>
    </xf>
    <xf numFmtId="0" fontId="4" fillId="0" borderId="2" xfId="1" applyFont="1" applyBorder="1" applyProtection="1"/>
    <xf numFmtId="49" fontId="4" fillId="0" borderId="0" xfId="1" applyNumberFormat="1" applyFont="1" applyBorder="1" applyAlignment="1" applyProtection="1">
      <alignment horizontal="right" vertical="center" wrapText="1"/>
    </xf>
    <xf numFmtId="0" fontId="4" fillId="0" borderId="0" xfId="1" applyFont="1" applyBorder="1" applyProtection="1"/>
    <xf numFmtId="3" fontId="4" fillId="0" borderId="0" xfId="1" applyNumberFormat="1" applyBorder="1" applyProtection="1"/>
    <xf numFmtId="0" fontId="4" fillId="0" borderId="0" xfId="1" applyFont="1" applyProtection="1"/>
    <xf numFmtId="3" fontId="4" fillId="0" borderId="0" xfId="1" applyNumberFormat="1" applyBorder="1" applyAlignment="1" applyProtection="1">
      <alignment wrapText="1"/>
    </xf>
    <xf numFmtId="0" fontId="25" fillId="2" borderId="0" xfId="0" applyFont="1" applyFill="1" applyProtection="1">
      <protection locked="0"/>
    </xf>
    <xf numFmtId="0" fontId="27" fillId="3" borderId="1" xfId="4" applyFont="1" applyFill="1" applyBorder="1" applyAlignment="1" applyProtection="1">
      <alignment horizontal="left" wrapText="1"/>
      <protection locked="0"/>
    </xf>
    <xf numFmtId="0" fontId="26" fillId="2" borderId="0" xfId="0" applyFont="1" applyFill="1" applyProtection="1">
      <protection locked="0"/>
    </xf>
    <xf numFmtId="49" fontId="26" fillId="2" borderId="0" xfId="0" applyNumberFormat="1" applyFont="1" applyFill="1" applyProtection="1">
      <protection locked="0"/>
    </xf>
    <xf numFmtId="49" fontId="14" fillId="2" borderId="0" xfId="0" applyNumberFormat="1" applyFont="1" applyFill="1"/>
    <xf numFmtId="0" fontId="11" fillId="0" borderId="3" xfId="0" applyFont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right"/>
    </xf>
    <xf numFmtId="49" fontId="4" fillId="0" borderId="0" xfId="6" applyNumberFormat="1" applyFont="1" applyAlignment="1" applyProtection="1">
      <alignment horizontal="center" vertical="center"/>
    </xf>
    <xf numFmtId="0" fontId="4" fillId="0" borderId="0" xfId="6" applyFont="1" applyProtection="1"/>
    <xf numFmtId="0" fontId="7" fillId="0" borderId="0" xfId="6" applyFont="1" applyAlignment="1" applyProtection="1">
      <alignment horizontal="left" vertical="center"/>
    </xf>
    <xf numFmtId="0" fontId="12" fillId="0" borderId="0" xfId="6" applyFont="1" applyAlignment="1" applyProtection="1">
      <alignment horizontal="right"/>
    </xf>
    <xf numFmtId="0" fontId="7" fillId="0" borderId="0" xfId="6" applyFont="1" applyAlignment="1" applyProtection="1">
      <alignment horizontal="left"/>
    </xf>
    <xf numFmtId="0" fontId="7" fillId="0" borderId="0" xfId="6" applyFont="1" applyProtection="1"/>
    <xf numFmtId="0" fontId="7" fillId="0" borderId="0" xfId="6" applyFont="1"/>
    <xf numFmtId="49" fontId="4" fillId="0" borderId="0" xfId="6" applyNumberFormat="1" applyFont="1"/>
    <xf numFmtId="0" fontId="4" fillId="0" borderId="0" xfId="6" applyFont="1"/>
    <xf numFmtId="0" fontId="7" fillId="0" borderId="0" xfId="6" applyFont="1" applyAlignment="1">
      <alignment vertical="top"/>
    </xf>
    <xf numFmtId="0" fontId="10" fillId="0" borderId="0" xfId="6" applyFont="1" applyAlignment="1"/>
    <xf numFmtId="0" fontId="7" fillId="0" borderId="0" xfId="2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9" fontId="11" fillId="0" borderId="4" xfId="0" applyNumberFormat="1" applyFont="1" applyBorder="1" applyAlignment="1">
      <alignment horizont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49" fontId="11" fillId="0" borderId="3" xfId="5" applyNumberFormat="1" applyFont="1" applyBorder="1" applyAlignment="1" applyProtection="1">
      <alignment horizontal="center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0" fontId="14" fillId="0" borderId="0" xfId="0" applyFont="1" applyProtection="1"/>
    <xf numFmtId="0" fontId="0" fillId="0" borderId="0" xfId="0" applyAlignment="1">
      <alignment vertical="center"/>
    </xf>
    <xf numFmtId="0" fontId="7" fillId="0" borderId="0" xfId="5" applyFont="1" applyFill="1" applyAlignment="1" applyProtection="1">
      <alignment horizontal="right" vertical="center"/>
    </xf>
    <xf numFmtId="0" fontId="7" fillId="0" borderId="0" xfId="5" applyFont="1" applyAlignment="1" applyProtection="1">
      <alignment horizontal="left"/>
    </xf>
    <xf numFmtId="49" fontId="4" fillId="0" borderId="0" xfId="5" applyNumberFormat="1" applyFont="1" applyAlignment="1" applyProtection="1">
      <alignment horizontal="center" vertical="center"/>
    </xf>
    <xf numFmtId="0" fontId="4" fillId="0" borderId="0" xfId="5" applyFont="1" applyAlignment="1" applyProtection="1">
      <alignment vertical="center"/>
    </xf>
    <xf numFmtId="0" fontId="4" fillId="0" borderId="0" xfId="5" applyFont="1" applyProtection="1"/>
    <xf numFmtId="164" fontId="10" fillId="0" borderId="0" xfId="5" applyNumberFormat="1" applyFont="1" applyAlignment="1" applyProtection="1">
      <alignment horizontal="left" vertical="center"/>
    </xf>
    <xf numFmtId="0" fontId="7" fillId="0" borderId="0" xfId="5" applyFont="1" applyAlignment="1" applyProtection="1">
      <alignment horizontal="left" vertical="center"/>
    </xf>
    <xf numFmtId="0" fontId="12" fillId="0" borderId="0" xfId="5" applyFont="1" applyAlignment="1" applyProtection="1">
      <alignment horizontal="right" vertical="center"/>
    </xf>
    <xf numFmtId="0" fontId="4" fillId="0" borderId="0" xfId="5" applyFont="1" applyAlignment="1" applyProtection="1">
      <alignment horizontal="left"/>
    </xf>
    <xf numFmtId="0" fontId="7" fillId="0" borderId="0" xfId="5" applyFont="1" applyProtection="1"/>
    <xf numFmtId="0" fontId="7" fillId="0" borderId="0" xfId="5" applyFont="1"/>
    <xf numFmtId="49" fontId="4" fillId="0" borderId="0" xfId="5" applyNumberFormat="1" applyFont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/>
    <xf numFmtId="0" fontId="7" fillId="0" borderId="0" xfId="5" applyFont="1" applyAlignment="1">
      <alignment vertical="top"/>
    </xf>
    <xf numFmtId="0" fontId="10" fillId="0" borderId="0" xfId="5" applyFont="1" applyAlignment="1"/>
    <xf numFmtId="0" fontId="10" fillId="0" borderId="0" xfId="5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4" fontId="9" fillId="0" borderId="11" xfId="0" applyNumberFormat="1" applyFont="1" applyBorder="1" applyAlignment="1" applyProtection="1">
      <alignment horizontal="right" wrapText="1"/>
      <protection locked="0"/>
    </xf>
    <xf numFmtId="164" fontId="9" fillId="0" borderId="11" xfId="0" applyNumberFormat="1" applyFont="1" applyBorder="1" applyAlignment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  <protection locked="0"/>
    </xf>
    <xf numFmtId="49" fontId="9" fillId="0" borderId="3" xfId="5" applyNumberFormat="1" applyFont="1" applyBorder="1" applyAlignment="1" applyProtection="1">
      <alignment horizontal="center" vertical="center" wrapText="1"/>
    </xf>
    <xf numFmtId="49" fontId="11" fillId="0" borderId="2" xfId="5" applyNumberFormat="1" applyFont="1" applyBorder="1" applyAlignment="1">
      <alignment horizontal="center" vertical="center" wrapText="1"/>
    </xf>
    <xf numFmtId="49" fontId="11" fillId="0" borderId="4" xfId="5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3" fillId="5" borderId="0" xfId="1" applyFont="1" applyFill="1" applyAlignment="1" applyProtection="1">
      <alignment horizontal="right"/>
    </xf>
    <xf numFmtId="0" fontId="11" fillId="0" borderId="13" xfId="0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right" wrapText="1"/>
    </xf>
    <xf numFmtId="164" fontId="9" fillId="0" borderId="13" xfId="0" applyNumberFormat="1" applyFont="1" applyBorder="1" applyAlignment="1" applyProtection="1">
      <alignment horizontal="right" wrapText="1"/>
      <protection locked="0"/>
    </xf>
    <xf numFmtId="164" fontId="11" fillId="0" borderId="14" xfId="0" applyNumberFormat="1" applyFont="1" applyBorder="1" applyAlignment="1">
      <alignment horizontal="right" wrapText="1"/>
    </xf>
    <xf numFmtId="49" fontId="11" fillId="0" borderId="10" xfId="5" applyNumberFormat="1" applyFont="1" applyBorder="1" applyAlignment="1" applyProtection="1">
      <alignment horizontal="center" vertical="center" wrapText="1"/>
    </xf>
    <xf numFmtId="49" fontId="12" fillId="0" borderId="2" xfId="1" applyNumberFormat="1" applyFont="1" applyBorder="1" applyAlignment="1" applyProtection="1">
      <alignment horizontal="center" vertical="center" wrapText="1"/>
    </xf>
    <xf numFmtId="49" fontId="4" fillId="0" borderId="2" xfId="1" applyNumberFormat="1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wrapText="1"/>
    </xf>
    <xf numFmtId="164" fontId="11" fillId="0" borderId="10" xfId="0" applyNumberFormat="1" applyFont="1" applyBorder="1" applyAlignment="1" applyProtection="1">
      <alignment horizontal="right" wrapText="1"/>
    </xf>
    <xf numFmtId="164" fontId="9" fillId="0" borderId="10" xfId="0" applyNumberFormat="1" applyFont="1" applyBorder="1" applyAlignment="1" applyProtection="1">
      <alignment horizontal="right" wrapText="1"/>
    </xf>
    <xf numFmtId="49" fontId="11" fillId="0" borderId="10" xfId="0" applyNumberFormat="1" applyFont="1" applyBorder="1" applyAlignment="1" applyProtection="1">
      <alignment horizontal="center" wrapText="1"/>
    </xf>
    <xf numFmtId="0" fontId="4" fillId="0" borderId="0" xfId="0" applyFont="1" applyAlignment="1">
      <alignment horizontal="right"/>
    </xf>
    <xf numFmtId="0" fontId="21" fillId="0" borderId="0" xfId="1" applyFont="1" applyFill="1" applyAlignment="1" applyProtection="1">
      <alignment wrapText="1"/>
    </xf>
    <xf numFmtId="0" fontId="1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wrapText="1"/>
    </xf>
    <xf numFmtId="164" fontId="11" fillId="0" borderId="0" xfId="0" applyNumberFormat="1" applyFont="1" applyBorder="1" applyAlignment="1" applyProtection="1">
      <alignment horizontal="right" wrapText="1"/>
    </xf>
    <xf numFmtId="164" fontId="9" fillId="0" borderId="0" xfId="0" applyNumberFormat="1" applyFont="1" applyBorder="1" applyAlignment="1" applyProtection="1">
      <alignment horizontal="right" wrapText="1"/>
    </xf>
    <xf numFmtId="49" fontId="11" fillId="0" borderId="0" xfId="0" applyNumberFormat="1" applyFont="1" applyBorder="1" applyAlignment="1" applyProtection="1">
      <alignment horizontal="center" wrapText="1"/>
    </xf>
    <xf numFmtId="0" fontId="11" fillId="0" borderId="0" xfId="5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164" fontId="11" fillId="0" borderId="13" xfId="0" applyNumberFormat="1" applyFont="1" applyBorder="1" applyAlignment="1" applyProtection="1">
      <alignment horizontal="right" wrapText="1"/>
    </xf>
    <xf numFmtId="164" fontId="9" fillId="0" borderId="13" xfId="0" applyNumberFormat="1" applyFont="1" applyBorder="1" applyAlignment="1" applyProtection="1">
      <alignment horizontal="right" wrapText="1"/>
    </xf>
    <xf numFmtId="164" fontId="11" fillId="0" borderId="14" xfId="0" applyNumberFormat="1" applyFont="1" applyBorder="1" applyAlignment="1" applyProtection="1">
      <alignment horizontal="right" wrapText="1"/>
    </xf>
    <xf numFmtId="0" fontId="18" fillId="4" borderId="13" xfId="0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7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vertical="center"/>
      <protection locked="0"/>
    </xf>
    <xf numFmtId="49" fontId="1" fillId="0" borderId="16" xfId="0" applyNumberFormat="1" applyFont="1" applyFill="1" applyBorder="1" applyAlignment="1" applyProtection="1">
      <alignment vertical="center"/>
      <protection locked="0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5" applyFont="1" applyBorder="1" applyAlignment="1" applyProtection="1">
      <alignment horizontal="center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2" xfId="5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1" fillId="0" borderId="10" xfId="5" applyFont="1" applyBorder="1" applyAlignment="1" applyProtection="1">
      <alignment horizontal="center" vertical="center" wrapText="1"/>
    </xf>
    <xf numFmtId="0" fontId="11" fillId="0" borderId="4" xfId="5" applyFont="1" applyBorder="1" applyAlignment="1" applyProtection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1" fillId="0" borderId="0" xfId="1" applyFont="1" applyFill="1" applyAlignment="1" applyProtection="1">
      <alignment horizontal="center" wrapText="1"/>
    </xf>
    <xf numFmtId="0" fontId="4" fillId="0" borderId="0" xfId="1" applyAlignment="1" applyProtection="1">
      <alignment horizontal="left" wrapText="1"/>
    </xf>
    <xf numFmtId="0" fontId="21" fillId="0" borderId="0" xfId="1" applyFont="1" applyFill="1" applyAlignment="1" applyProtection="1">
      <alignment horizontal="center"/>
    </xf>
  </cellXfs>
  <cellStyles count="7">
    <cellStyle name="Normal" xfId="0" builtinId="0"/>
    <cellStyle name="Normal 2" xfId="1"/>
    <cellStyle name="Normal 3" xfId="2"/>
    <cellStyle name="Normal_DEO 1 Zbirni Sestomesecni-07-Sekundarna" xfId="3"/>
    <cellStyle name="Normal_Meni" xfId="4"/>
    <cellStyle name="Normal_ZR_Obrasci_2005 2" xfId="5"/>
    <cellStyle name="Normal_ZR_Obrasci_2005_Obrazac_5GO_Dvanaestomesecni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219075</xdr:rowOff>
        </xdr:from>
        <xdr:to>
          <xdr:col>3</xdr:col>
          <xdr:colOff>1200150</xdr:colOff>
          <xdr:row>18</xdr:row>
          <xdr:rowOff>104775</xdr:rowOff>
        </xdr:to>
        <xdr:sp macro="" textlink="">
          <xdr:nvSpPr>
            <xdr:cNvPr id="3077" name="CommandButton1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2124075</xdr:colOff>
          <xdr:row>16</xdr:row>
          <xdr:rowOff>257175</xdr:rowOff>
        </xdr:from>
        <xdr:to>
          <xdr:col>5</xdr:col>
          <xdr:colOff>695325</xdr:colOff>
          <xdr:row>19</xdr:row>
          <xdr:rowOff>9525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2133600</xdr:colOff>
          <xdr:row>20</xdr:row>
          <xdr:rowOff>0</xdr:rowOff>
        </xdr:from>
        <xdr:to>
          <xdr:col>5</xdr:col>
          <xdr:colOff>685800</xdr:colOff>
          <xdr:row>22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342900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333375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6</xdr:row>
          <xdr:rowOff>19050</xdr:rowOff>
        </xdr:from>
        <xdr:to>
          <xdr:col>1</xdr:col>
          <xdr:colOff>1771650</xdr:colOff>
          <xdr:row>7</xdr:row>
          <xdr:rowOff>66675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1781175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1781175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1781175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1781175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19050</xdr:rowOff>
        </xdr:from>
        <xdr:to>
          <xdr:col>1</xdr:col>
          <xdr:colOff>1781175</xdr:colOff>
          <xdr:row>14</xdr:row>
          <xdr:rowOff>57150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123825</xdr:rowOff>
        </xdr:from>
        <xdr:to>
          <xdr:col>3</xdr:col>
          <xdr:colOff>1190625</xdr:colOff>
          <xdr:row>21</xdr:row>
          <xdr:rowOff>133350</xdr:rowOff>
        </xdr:to>
        <xdr:sp macro="" textlink="">
          <xdr:nvSpPr>
            <xdr:cNvPr id="3154" name="CommandButton11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228600</xdr:rowOff>
        </xdr:from>
        <xdr:to>
          <xdr:col>4</xdr:col>
          <xdr:colOff>1238250</xdr:colOff>
          <xdr:row>18</xdr:row>
          <xdr:rowOff>114300</xdr:rowOff>
        </xdr:to>
        <xdr:sp macro="" textlink="">
          <xdr:nvSpPr>
            <xdr:cNvPr id="3155" name="CommandButton1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76200</xdr:rowOff>
        </xdr:from>
        <xdr:to>
          <xdr:col>4</xdr:col>
          <xdr:colOff>1209675</xdr:colOff>
          <xdr:row>24</xdr:row>
          <xdr:rowOff>85725</xdr:rowOff>
        </xdr:to>
        <xdr:sp macro="" textlink="">
          <xdr:nvSpPr>
            <xdr:cNvPr id="3156" name="CommandButton2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114300</xdr:rowOff>
        </xdr:from>
        <xdr:to>
          <xdr:col>4</xdr:col>
          <xdr:colOff>1209675</xdr:colOff>
          <xdr:row>21</xdr:row>
          <xdr:rowOff>123825</xdr:rowOff>
        </xdr:to>
        <xdr:sp macro="" textlink="">
          <xdr:nvSpPr>
            <xdr:cNvPr id="3157" name="CommandButton3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59456" name="Picture 1">
          <a:extLst>
            <a:ext uri="{FF2B5EF4-FFF2-40B4-BE49-F238E27FC236}">
              <a16:creationId xmlns:a16="http://schemas.microsoft.com/office/drawing/2014/main" id="{00000000-0008-0000-0100-000040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1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742950</xdr:colOff>
          <xdr:row>3</xdr:row>
          <xdr:rowOff>57150</xdr:rowOff>
        </xdr:from>
        <xdr:to>
          <xdr:col>4</xdr:col>
          <xdr:colOff>1638300</xdr:colOff>
          <xdr:row>4</xdr:row>
          <xdr:rowOff>161925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2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4</xdr:row>
          <xdr:rowOff>47625</xdr:rowOff>
        </xdr:from>
        <xdr:to>
          <xdr:col>7</xdr:col>
          <xdr:colOff>771525</xdr:colOff>
          <xdr:row>6</xdr:row>
          <xdr:rowOff>38100</xdr:rowOff>
        </xdr:to>
        <xdr:sp macro="" textlink="">
          <xdr:nvSpPr>
            <xdr:cNvPr id="58369" name="CommandButton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3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0417" name="CommandButton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4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2</xdr:row>
          <xdr:rowOff>133350</xdr:rowOff>
        </xdr:from>
        <xdr:to>
          <xdr:col>7</xdr:col>
          <xdr:colOff>1381125</xdr:colOff>
          <xdr:row>4</xdr:row>
          <xdr:rowOff>76200</xdr:rowOff>
        </xdr:to>
        <xdr:sp macro="" textlink="">
          <xdr:nvSpPr>
            <xdr:cNvPr id="57345" name="CommandButton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5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8.emf"/><Relationship Id="rId4" Type="http://schemas.openxmlformats.org/officeDocument/2006/relationships/control" Target="../activeX/activeX1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0.emf"/><Relationship Id="rId4" Type="http://schemas.openxmlformats.org/officeDocument/2006/relationships/control" Target="../activeX/activeX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1.emf"/><Relationship Id="rId4" Type="http://schemas.openxmlformats.org/officeDocument/2006/relationships/control" Target="../activeX/activeX2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2.emf"/><Relationship Id="rId4" Type="http://schemas.openxmlformats.org/officeDocument/2006/relationships/control" Target="../activeX/activeX2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3.emf"/><Relationship Id="rId4" Type="http://schemas.openxmlformats.org/officeDocument/2006/relationships/control" Target="../activeX/activeX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382"/>
  <sheetViews>
    <sheetView showGridLines="0" showRowColHeaders="0" showZeros="0" showOutlineSymbols="0" defaultGridColor="0" topLeftCell="A7" colorId="8" workbookViewId="0">
      <selection activeCell="C14" sqref="C14:D14"/>
    </sheetView>
  </sheetViews>
  <sheetFormatPr defaultRowHeight="12.75"/>
  <cols>
    <col min="1" max="1" width="3.140625" style="32" customWidth="1"/>
    <col min="2" max="2" width="27.28515625" style="32" customWidth="1"/>
    <col min="3" max="3" width="27" style="32" customWidth="1"/>
    <col min="4" max="4" width="20.140625" style="32" customWidth="1"/>
    <col min="5" max="5" width="36.85546875" style="32" customWidth="1"/>
    <col min="6" max="6" width="38.28515625" style="32" customWidth="1"/>
    <col min="7" max="7" width="27.42578125" style="32" customWidth="1"/>
    <col min="8" max="16384" width="9.140625" style="32"/>
  </cols>
  <sheetData>
    <row r="1" spans="1:6" ht="45.75" customHeight="1">
      <c r="A1" s="219" t="s">
        <v>986</v>
      </c>
      <c r="B1" s="219"/>
      <c r="C1" s="219"/>
      <c r="D1" s="219"/>
      <c r="E1" s="219"/>
      <c r="F1" s="219"/>
    </row>
    <row r="2" spans="1:6" ht="52.5" customHeight="1">
      <c r="A2" s="216" t="s">
        <v>978</v>
      </c>
      <c r="B2" s="217"/>
      <c r="C2" s="217"/>
      <c r="D2" s="217"/>
      <c r="E2" s="217"/>
      <c r="F2" s="218"/>
    </row>
    <row r="3" spans="1:6" ht="22.5" customHeight="1"/>
    <row r="4" spans="1:6" ht="10.5" customHeight="1"/>
    <row r="6" spans="1:6" ht="27.75" customHeight="1">
      <c r="E6" s="43"/>
    </row>
    <row r="7" spans="1:6" ht="16.5" customHeight="1">
      <c r="C7" s="44" t="s">
        <v>995</v>
      </c>
      <c r="E7" s="42"/>
    </row>
    <row r="8" spans="1:6">
      <c r="E8" s="33"/>
    </row>
    <row r="9" spans="1:6" ht="3.75" customHeight="1">
      <c r="E9" s="34"/>
    </row>
    <row r="10" spans="1:6" ht="16.5" customHeight="1">
      <c r="C10" s="221" t="s">
        <v>996</v>
      </c>
      <c r="D10" s="222"/>
      <c r="E10" s="35"/>
    </row>
    <row r="11" spans="1:6" ht="16.5" customHeight="1">
      <c r="C11" s="221" t="s">
        <v>997</v>
      </c>
      <c r="D11" s="222"/>
    </row>
    <row r="12" spans="1:6" ht="16.5" customHeight="1">
      <c r="B12" s="36"/>
      <c r="C12" s="221" t="s">
        <v>998</v>
      </c>
      <c r="D12" s="222"/>
      <c r="E12" s="36"/>
    </row>
    <row r="13" spans="1:6" ht="16.5" customHeight="1">
      <c r="B13" s="36"/>
      <c r="C13" s="221" t="s">
        <v>999</v>
      </c>
      <c r="D13" s="222"/>
      <c r="E13" s="36"/>
    </row>
    <row r="14" spans="1:6" ht="16.5" customHeight="1">
      <c r="B14" s="36"/>
      <c r="C14" s="223" t="s">
        <v>1000</v>
      </c>
      <c r="D14" s="224"/>
      <c r="E14" s="36"/>
    </row>
    <row r="15" spans="1:6" ht="13.5" customHeight="1">
      <c r="B15" s="36"/>
      <c r="E15" s="36"/>
    </row>
    <row r="16" spans="1:6" ht="3" customHeight="1">
      <c r="B16" s="36"/>
      <c r="E16" s="36"/>
    </row>
    <row r="17" spans="1:6" ht="22.5" customHeight="1">
      <c r="B17" s="36"/>
      <c r="C17" s="36"/>
      <c r="D17" s="36"/>
      <c r="E17" s="36"/>
    </row>
    <row r="18" spans="1:6">
      <c r="B18" s="36"/>
      <c r="C18" s="36"/>
      <c r="D18" s="36"/>
      <c r="E18" s="220"/>
      <c r="F18" s="220"/>
    </row>
    <row r="19" spans="1:6">
      <c r="B19" s="36"/>
      <c r="C19" s="36"/>
      <c r="D19" s="36"/>
      <c r="E19" s="36"/>
    </row>
    <row r="20" spans="1:6">
      <c r="B20" s="36"/>
      <c r="C20" s="36"/>
      <c r="D20" s="36"/>
      <c r="E20" s="36"/>
    </row>
    <row r="21" spans="1:6">
      <c r="B21" s="36"/>
      <c r="C21" s="36"/>
      <c r="D21" s="36"/>
      <c r="E21" s="36"/>
    </row>
    <row r="22" spans="1:6">
      <c r="B22" s="36"/>
      <c r="C22" s="36"/>
      <c r="D22" s="36"/>
      <c r="E22" s="36"/>
    </row>
    <row r="28" spans="1:6" s="37" customFormat="1" ht="12.75" hidden="1" customHeight="1"/>
    <row r="29" spans="1:6" s="38" customFormat="1" ht="12.75" hidden="1" customHeight="1">
      <c r="A29" s="38" t="s">
        <v>83</v>
      </c>
      <c r="B29" s="38" t="str">
        <f>LEFT(A29,2)</f>
        <v>05</v>
      </c>
      <c r="D29" s="38" t="s">
        <v>304</v>
      </c>
      <c r="E29" s="38" t="str">
        <f>LEFT(D29,8)</f>
        <v>00205005</v>
      </c>
    </row>
    <row r="30" spans="1:6" s="37" customFormat="1" ht="12.75" hidden="1" customHeight="1">
      <c r="A30" s="39" t="s">
        <v>81</v>
      </c>
      <c r="B30" s="40" t="s">
        <v>671</v>
      </c>
      <c r="C30" s="50" t="s">
        <v>684</v>
      </c>
      <c r="D30" s="39" t="s">
        <v>618</v>
      </c>
      <c r="F30" s="89"/>
    </row>
    <row r="31" spans="1:6" s="37" customFormat="1" ht="12.75" hidden="1" customHeight="1">
      <c r="A31" s="39" t="s">
        <v>432</v>
      </c>
      <c r="B31" s="40" t="s">
        <v>671</v>
      </c>
      <c r="C31" s="50" t="s">
        <v>158</v>
      </c>
      <c r="D31" s="39" t="s">
        <v>619</v>
      </c>
      <c r="F31" s="89"/>
    </row>
    <row r="32" spans="1:6" s="37" customFormat="1" ht="12.75" hidden="1" customHeight="1">
      <c r="A32" s="39" t="s">
        <v>82</v>
      </c>
      <c r="B32" s="41" t="s">
        <v>671</v>
      </c>
      <c r="C32" s="51" t="s">
        <v>393</v>
      </c>
      <c r="D32" s="39" t="s">
        <v>620</v>
      </c>
      <c r="F32" s="89"/>
    </row>
    <row r="33" spans="1:6" s="37" customFormat="1" ht="12.75" hidden="1" customHeight="1">
      <c r="A33" s="39" t="s">
        <v>433</v>
      </c>
      <c r="B33" s="41" t="s">
        <v>671</v>
      </c>
      <c r="C33" s="51" t="s">
        <v>10</v>
      </c>
      <c r="D33" s="39" t="s">
        <v>304</v>
      </c>
      <c r="F33" s="89"/>
    </row>
    <row r="34" spans="1:6" s="37" customFormat="1" ht="12.75" hidden="1" customHeight="1">
      <c r="A34" s="39" t="s">
        <v>83</v>
      </c>
      <c r="B34" s="41" t="s">
        <v>671</v>
      </c>
      <c r="C34" s="51" t="s">
        <v>394</v>
      </c>
      <c r="D34" s="39" t="s">
        <v>621</v>
      </c>
      <c r="F34" s="89"/>
    </row>
    <row r="35" spans="1:6" s="37" customFormat="1" ht="12.75" hidden="1" customHeight="1">
      <c r="A35" s="39" t="s">
        <v>84</v>
      </c>
      <c r="B35" s="41" t="s">
        <v>671</v>
      </c>
      <c r="C35" s="51" t="s">
        <v>159</v>
      </c>
      <c r="D35" s="39" t="s">
        <v>162</v>
      </c>
      <c r="F35" s="89"/>
    </row>
    <row r="36" spans="1:6" s="37" customFormat="1" ht="12.75" hidden="1" customHeight="1">
      <c r="A36" s="39" t="s">
        <v>85</v>
      </c>
      <c r="B36" s="41" t="s">
        <v>672</v>
      </c>
      <c r="C36" s="51" t="s">
        <v>11</v>
      </c>
      <c r="D36" s="39" t="s">
        <v>163</v>
      </c>
      <c r="F36" s="89"/>
    </row>
    <row r="37" spans="1:6" s="37" customFormat="1" ht="12.75" hidden="1" customHeight="1">
      <c r="A37" s="39" t="s">
        <v>434</v>
      </c>
      <c r="B37" s="41" t="s">
        <v>672</v>
      </c>
      <c r="C37" s="51" t="s">
        <v>12</v>
      </c>
      <c r="D37" s="39" t="s">
        <v>106</v>
      </c>
      <c r="F37" s="89"/>
    </row>
    <row r="38" spans="1:6" s="37" customFormat="1" ht="12.75" hidden="1" customHeight="1">
      <c r="A38" s="39" t="s">
        <v>435</v>
      </c>
      <c r="B38" s="41" t="s">
        <v>672</v>
      </c>
      <c r="C38" s="51" t="s">
        <v>13</v>
      </c>
      <c r="D38" s="39"/>
      <c r="F38" s="89"/>
    </row>
    <row r="39" spans="1:6" s="37" customFormat="1" ht="12.75" hidden="1" customHeight="1">
      <c r="A39" s="39" t="s">
        <v>86</v>
      </c>
      <c r="B39" s="41" t="s">
        <v>672</v>
      </c>
      <c r="C39" s="51" t="s">
        <v>160</v>
      </c>
      <c r="D39" s="39"/>
      <c r="F39" s="89"/>
    </row>
    <row r="40" spans="1:6" s="37" customFormat="1" ht="12.75" hidden="1" customHeight="1">
      <c r="A40" s="38" t="s">
        <v>436</v>
      </c>
      <c r="B40" s="41" t="s">
        <v>672</v>
      </c>
      <c r="C40" s="51" t="s">
        <v>14</v>
      </c>
      <c r="D40" s="39"/>
      <c r="F40" s="89"/>
    </row>
    <row r="41" spans="1:6" s="37" customFormat="1" ht="12.75" hidden="1" customHeight="1">
      <c r="A41" s="39" t="s">
        <v>87</v>
      </c>
      <c r="B41" s="41" t="s">
        <v>672</v>
      </c>
      <c r="C41" s="51" t="s">
        <v>15</v>
      </c>
      <c r="D41" s="39"/>
      <c r="F41" s="89"/>
    </row>
    <row r="42" spans="1:6" s="37" customFormat="1" ht="12.75" hidden="1" customHeight="1">
      <c r="A42" s="39" t="s">
        <v>88</v>
      </c>
      <c r="B42" s="41" t="s">
        <v>672</v>
      </c>
      <c r="C42" s="51" t="s">
        <v>297</v>
      </c>
      <c r="D42" s="39"/>
      <c r="F42" s="89"/>
    </row>
    <row r="43" spans="1:6" s="37" customFormat="1" ht="12.75" hidden="1" customHeight="1">
      <c r="A43" s="39" t="s">
        <v>89</v>
      </c>
      <c r="B43" s="41" t="s">
        <v>672</v>
      </c>
      <c r="C43" s="51" t="s">
        <v>16</v>
      </c>
      <c r="D43" s="39"/>
      <c r="F43" s="89"/>
    </row>
    <row r="44" spans="1:6" s="37" customFormat="1" ht="12.75" hidden="1" customHeight="1">
      <c r="A44" s="39" t="s">
        <v>437</v>
      </c>
      <c r="B44" s="41" t="s">
        <v>672</v>
      </c>
      <c r="C44" s="51" t="s">
        <v>298</v>
      </c>
      <c r="D44" s="39"/>
      <c r="F44" s="89"/>
    </row>
    <row r="45" spans="1:6" s="37" customFormat="1" ht="12.75" hidden="1" customHeight="1">
      <c r="A45" s="39" t="s">
        <v>438</v>
      </c>
      <c r="B45" s="41" t="s">
        <v>672</v>
      </c>
      <c r="C45" s="51" t="s">
        <v>299</v>
      </c>
      <c r="D45" s="39"/>
      <c r="F45" s="89"/>
    </row>
    <row r="46" spans="1:6" s="37" customFormat="1" ht="12.75" hidden="1" customHeight="1">
      <c r="A46" s="39" t="s">
        <v>439</v>
      </c>
      <c r="B46" s="41" t="s">
        <v>670</v>
      </c>
      <c r="C46" s="51" t="s">
        <v>17</v>
      </c>
      <c r="D46" s="39"/>
      <c r="F46" s="89"/>
    </row>
    <row r="47" spans="1:6" s="37" customFormat="1" ht="12.75" hidden="1" customHeight="1">
      <c r="A47" s="39" t="s">
        <v>440</v>
      </c>
      <c r="B47" s="41" t="s">
        <v>670</v>
      </c>
      <c r="C47" s="51" t="s">
        <v>18</v>
      </c>
      <c r="D47" s="39"/>
      <c r="F47" s="89"/>
    </row>
    <row r="48" spans="1:6" s="37" customFormat="1" ht="12.75" hidden="1" customHeight="1">
      <c r="A48" s="39" t="s">
        <v>441</v>
      </c>
      <c r="B48" s="41" t="s">
        <v>670</v>
      </c>
      <c r="C48" s="51" t="s">
        <v>19</v>
      </c>
      <c r="D48" s="39"/>
      <c r="F48" s="89"/>
    </row>
    <row r="49" spans="1:6" s="37" customFormat="1" ht="12.75" hidden="1" customHeight="1">
      <c r="A49" s="39" t="s">
        <v>442</v>
      </c>
      <c r="B49" s="41" t="s">
        <v>670</v>
      </c>
      <c r="C49" s="51" t="s">
        <v>20</v>
      </c>
      <c r="D49" s="39"/>
      <c r="F49" s="89"/>
    </row>
    <row r="50" spans="1:6" s="37" customFormat="1" ht="12.75" hidden="1" customHeight="1">
      <c r="A50" s="39" t="s">
        <v>443</v>
      </c>
      <c r="B50" s="41" t="s">
        <v>670</v>
      </c>
      <c r="C50" s="51" t="s">
        <v>21</v>
      </c>
      <c r="D50" s="39"/>
      <c r="F50" s="89"/>
    </row>
    <row r="51" spans="1:6" s="37" customFormat="1" ht="12.75" hidden="1" customHeight="1">
      <c r="A51" s="39" t="s">
        <v>90</v>
      </c>
      <c r="B51" s="41" t="s">
        <v>670</v>
      </c>
      <c r="C51" s="51" t="s">
        <v>22</v>
      </c>
      <c r="D51" s="39"/>
      <c r="F51" s="89"/>
    </row>
    <row r="52" spans="1:6" s="37" customFormat="1" ht="12.75" hidden="1" customHeight="1">
      <c r="A52" s="39" t="s">
        <v>91</v>
      </c>
      <c r="B52" s="41" t="s">
        <v>670</v>
      </c>
      <c r="C52" s="51" t="s">
        <v>300</v>
      </c>
      <c r="D52" s="39"/>
      <c r="F52" s="89"/>
    </row>
    <row r="53" spans="1:6" s="37" customFormat="1" ht="12.75" hidden="1" customHeight="1">
      <c r="A53" s="39" t="s">
        <v>444</v>
      </c>
      <c r="B53" s="41" t="s">
        <v>670</v>
      </c>
      <c r="C53" s="51" t="s">
        <v>23</v>
      </c>
      <c r="D53" s="39"/>
      <c r="F53" s="89"/>
    </row>
    <row r="54" spans="1:6" s="37" customFormat="1" ht="12.75" hidden="1" customHeight="1">
      <c r="A54" s="39" t="s">
        <v>92</v>
      </c>
      <c r="B54" s="41" t="s">
        <v>670</v>
      </c>
      <c r="C54" s="51" t="s">
        <v>103</v>
      </c>
      <c r="D54" s="39"/>
      <c r="F54" s="89"/>
    </row>
    <row r="55" spans="1:6" s="37" customFormat="1" ht="12.75" hidden="1" customHeight="1">
      <c r="A55" s="39" t="s">
        <v>430</v>
      </c>
      <c r="B55" s="41" t="s">
        <v>670</v>
      </c>
      <c r="C55" s="51" t="s">
        <v>109</v>
      </c>
      <c r="D55" s="39"/>
      <c r="F55" s="89"/>
    </row>
    <row r="56" spans="1:6" s="37" customFormat="1" ht="12.75" hidden="1" customHeight="1">
      <c r="A56" s="39" t="s">
        <v>445</v>
      </c>
      <c r="B56" s="41" t="s">
        <v>670</v>
      </c>
      <c r="C56" s="51" t="s">
        <v>110</v>
      </c>
      <c r="D56" s="39"/>
      <c r="F56" s="89"/>
    </row>
    <row r="57" spans="1:6" s="37" customFormat="1" ht="12.75" hidden="1" customHeight="1">
      <c r="A57" s="39" t="s">
        <v>431</v>
      </c>
      <c r="B57" s="41" t="s">
        <v>670</v>
      </c>
      <c r="C57" s="51" t="s">
        <v>111</v>
      </c>
      <c r="D57" s="39"/>
      <c r="F57" s="89"/>
    </row>
    <row r="58" spans="1:6" s="37" customFormat="1" ht="12.75" hidden="1" customHeight="1">
      <c r="A58" s="38" t="s">
        <v>350</v>
      </c>
      <c r="B58" s="41" t="s">
        <v>670</v>
      </c>
      <c r="C58" s="51" t="s">
        <v>112</v>
      </c>
      <c r="D58" s="39"/>
      <c r="F58" s="89"/>
    </row>
    <row r="59" spans="1:6" s="37" customFormat="1" ht="12.75" hidden="1" customHeight="1">
      <c r="A59" s="38"/>
      <c r="B59" s="41" t="s">
        <v>675</v>
      </c>
      <c r="C59" s="51" t="s">
        <v>169</v>
      </c>
      <c r="D59" s="39"/>
      <c r="F59" s="89"/>
    </row>
    <row r="60" spans="1:6" s="37" customFormat="1" ht="12.75" hidden="1" customHeight="1">
      <c r="A60" s="38"/>
      <c r="B60" s="41" t="s">
        <v>675</v>
      </c>
      <c r="C60" s="51" t="s">
        <v>170</v>
      </c>
      <c r="D60" s="39"/>
      <c r="F60" s="89"/>
    </row>
    <row r="61" spans="1:6" s="37" customFormat="1" ht="12.75" hidden="1" customHeight="1">
      <c r="A61" s="39"/>
      <c r="B61" s="41" t="s">
        <v>675</v>
      </c>
      <c r="C61" s="51" t="s">
        <v>171</v>
      </c>
      <c r="D61" s="39"/>
      <c r="F61" s="89"/>
    </row>
    <row r="62" spans="1:6" s="37" customFormat="1" ht="12.75" hidden="1" customHeight="1">
      <c r="A62" s="39"/>
      <c r="B62" s="41" t="s">
        <v>675</v>
      </c>
      <c r="C62" s="51" t="s">
        <v>172</v>
      </c>
      <c r="D62" s="39"/>
      <c r="F62" s="89"/>
    </row>
    <row r="63" spans="1:6" s="37" customFormat="1" ht="12.75" hidden="1" customHeight="1">
      <c r="A63" s="38"/>
      <c r="B63" s="41" t="s">
        <v>675</v>
      </c>
      <c r="C63" s="51" t="s">
        <v>173</v>
      </c>
      <c r="D63" s="39"/>
      <c r="F63" s="89"/>
    </row>
    <row r="64" spans="1:6" s="37" customFormat="1" ht="12.75" hidden="1" customHeight="1">
      <c r="A64" s="38"/>
      <c r="B64" s="41" t="s">
        <v>675</v>
      </c>
      <c r="C64" s="51" t="s">
        <v>174</v>
      </c>
      <c r="D64" s="39"/>
      <c r="F64" s="89"/>
    </row>
    <row r="65" spans="1:6" s="37" customFormat="1" ht="12.75" hidden="1" customHeight="1">
      <c r="A65" s="38"/>
      <c r="B65" s="41" t="s">
        <v>675</v>
      </c>
      <c r="C65" s="51" t="s">
        <v>614</v>
      </c>
      <c r="D65" s="39"/>
      <c r="F65" s="89"/>
    </row>
    <row r="66" spans="1:6" s="37" customFormat="1" ht="12.75" hidden="1" customHeight="1">
      <c r="A66" s="38"/>
      <c r="B66" s="41" t="s">
        <v>675</v>
      </c>
      <c r="C66" s="51" t="s">
        <v>615</v>
      </c>
      <c r="D66" s="39"/>
      <c r="F66" s="89"/>
    </row>
    <row r="67" spans="1:6" s="37" customFormat="1" ht="12.75" hidden="1" customHeight="1">
      <c r="A67" s="38"/>
      <c r="B67" s="41" t="s">
        <v>675</v>
      </c>
      <c r="C67" s="51" t="s">
        <v>616</v>
      </c>
      <c r="D67" s="39"/>
      <c r="F67" s="89"/>
    </row>
    <row r="68" spans="1:6" s="37" customFormat="1" ht="12.75" hidden="1" customHeight="1">
      <c r="A68" s="38"/>
      <c r="B68" s="41" t="s">
        <v>675</v>
      </c>
      <c r="C68" s="51" t="s">
        <v>301</v>
      </c>
      <c r="D68" s="39"/>
      <c r="F68" s="89"/>
    </row>
    <row r="69" spans="1:6" s="37" customFormat="1" ht="12.75" hidden="1" customHeight="1">
      <c r="A69" s="38"/>
      <c r="B69" s="41" t="s">
        <v>675</v>
      </c>
      <c r="C69" s="51" t="s">
        <v>617</v>
      </c>
      <c r="D69" s="39"/>
      <c r="F69" s="89"/>
    </row>
    <row r="70" spans="1:6" s="37" customFormat="1" ht="12.75" hidden="1" customHeight="1">
      <c r="A70" s="38"/>
      <c r="B70" s="41" t="s">
        <v>675</v>
      </c>
      <c r="C70" s="51" t="s">
        <v>302</v>
      </c>
      <c r="D70" s="39"/>
      <c r="F70" s="89"/>
    </row>
    <row r="71" spans="1:6" s="37" customFormat="1" ht="12.75" hidden="1" customHeight="1">
      <c r="A71" s="38"/>
      <c r="B71" s="41" t="s">
        <v>675</v>
      </c>
      <c r="C71" s="51" t="s">
        <v>303</v>
      </c>
      <c r="D71" s="39"/>
      <c r="F71" s="89"/>
    </row>
    <row r="72" spans="1:6" s="37" customFormat="1" ht="12.75" hidden="1" customHeight="1">
      <c r="A72" s="38"/>
      <c r="B72" s="41" t="s">
        <v>675</v>
      </c>
      <c r="C72" s="51" t="s">
        <v>161</v>
      </c>
      <c r="D72" s="39"/>
      <c r="F72" s="89"/>
    </row>
    <row r="73" spans="1:6" s="37" customFormat="1" ht="12.75" hidden="1" customHeight="1">
      <c r="A73" s="38"/>
      <c r="B73" s="41" t="s">
        <v>675</v>
      </c>
      <c r="C73" s="51" t="s">
        <v>104</v>
      </c>
      <c r="D73" s="39"/>
      <c r="F73" s="89"/>
    </row>
    <row r="74" spans="1:6" s="37" customFormat="1" ht="12.75" hidden="1" customHeight="1">
      <c r="A74" s="38"/>
      <c r="B74" s="41" t="s">
        <v>675</v>
      </c>
      <c r="C74" s="51" t="s">
        <v>105</v>
      </c>
      <c r="D74" s="39"/>
      <c r="F74" s="89"/>
    </row>
    <row r="75" spans="1:6" s="37" customFormat="1" ht="12.75" hidden="1" customHeight="1">
      <c r="A75" s="38"/>
      <c r="B75" s="41" t="s">
        <v>673</v>
      </c>
      <c r="C75" s="51" t="s">
        <v>618</v>
      </c>
      <c r="D75" s="39"/>
      <c r="F75" s="89"/>
    </row>
    <row r="76" spans="1:6" s="37" customFormat="1" ht="12.75" hidden="1" customHeight="1">
      <c r="A76" s="38"/>
      <c r="B76" s="41" t="s">
        <v>673</v>
      </c>
      <c r="C76" s="51" t="s">
        <v>619</v>
      </c>
      <c r="D76" s="39"/>
      <c r="F76" s="89"/>
    </row>
    <row r="77" spans="1:6" s="37" customFormat="1" ht="12.75" hidden="1" customHeight="1">
      <c r="A77" s="38"/>
      <c r="B77" s="41" t="s">
        <v>673</v>
      </c>
      <c r="C77" s="51" t="s">
        <v>620</v>
      </c>
      <c r="D77" s="39"/>
      <c r="F77" s="89"/>
    </row>
    <row r="78" spans="1:6" s="37" customFormat="1" ht="12.75" hidden="1" customHeight="1">
      <c r="A78" s="38"/>
      <c r="B78" s="41" t="s">
        <v>673</v>
      </c>
      <c r="C78" s="51" t="s">
        <v>304</v>
      </c>
      <c r="D78" s="39"/>
      <c r="F78" s="89"/>
    </row>
    <row r="79" spans="1:6" s="37" customFormat="1" ht="12.75" hidden="1" customHeight="1">
      <c r="A79" s="38"/>
      <c r="B79" s="41" t="s">
        <v>673</v>
      </c>
      <c r="C79" s="51" t="s">
        <v>621</v>
      </c>
      <c r="D79" s="39"/>
      <c r="F79" s="89"/>
    </row>
    <row r="80" spans="1:6" s="37" customFormat="1" ht="12.75" hidden="1" customHeight="1">
      <c r="A80" s="38"/>
      <c r="B80" s="41" t="s">
        <v>673</v>
      </c>
      <c r="C80" s="51" t="s">
        <v>162</v>
      </c>
      <c r="D80" s="39"/>
      <c r="F80" s="89"/>
    </row>
    <row r="81" spans="1:6" s="37" customFormat="1" ht="12.75" hidden="1" customHeight="1">
      <c r="A81" s="38"/>
      <c r="B81" s="41" t="s">
        <v>673</v>
      </c>
      <c r="C81" s="51" t="s">
        <v>163</v>
      </c>
      <c r="D81" s="39"/>
      <c r="F81" s="89"/>
    </row>
    <row r="82" spans="1:6" s="37" customFormat="1" ht="12.75" hidden="1" customHeight="1">
      <c r="A82" s="38"/>
      <c r="B82" s="41" t="s">
        <v>673</v>
      </c>
      <c r="C82" s="51" t="s">
        <v>106</v>
      </c>
      <c r="D82" s="39"/>
      <c r="F82" s="89"/>
    </row>
    <row r="83" spans="1:6" s="37" customFormat="1" ht="12.75" hidden="1" customHeight="1">
      <c r="A83" s="38"/>
      <c r="B83" s="41" t="s">
        <v>676</v>
      </c>
      <c r="C83" s="51" t="s">
        <v>622</v>
      </c>
      <c r="D83" s="39"/>
      <c r="F83" s="89"/>
    </row>
    <row r="84" spans="1:6" s="37" customFormat="1" ht="12.75" hidden="1" customHeight="1">
      <c r="A84" s="38"/>
      <c r="B84" s="41" t="s">
        <v>676</v>
      </c>
      <c r="C84" s="51" t="s">
        <v>164</v>
      </c>
      <c r="D84" s="39"/>
      <c r="F84" s="89"/>
    </row>
    <row r="85" spans="1:6" s="37" customFormat="1" ht="12.75" hidden="1" customHeight="1">
      <c r="A85" s="38"/>
      <c r="B85" s="41" t="s">
        <v>676</v>
      </c>
      <c r="C85" s="51" t="s">
        <v>165</v>
      </c>
      <c r="D85" s="39"/>
      <c r="F85" s="89"/>
    </row>
    <row r="86" spans="1:6" s="37" customFormat="1" ht="12.75" hidden="1" customHeight="1">
      <c r="A86" s="38"/>
      <c r="B86" s="41" t="s">
        <v>676</v>
      </c>
      <c r="C86" s="51" t="s">
        <v>537</v>
      </c>
      <c r="D86" s="39"/>
      <c r="F86" s="89"/>
    </row>
    <row r="87" spans="1:6" s="37" customFormat="1" ht="12.75" hidden="1" customHeight="1">
      <c r="A87" s="38"/>
      <c r="B87" s="41" t="s">
        <v>676</v>
      </c>
      <c r="C87" s="51" t="s">
        <v>538</v>
      </c>
      <c r="D87" s="39"/>
      <c r="F87" s="89"/>
    </row>
    <row r="88" spans="1:6" s="37" customFormat="1" ht="12.75" hidden="1" customHeight="1">
      <c r="A88" s="38"/>
      <c r="B88" s="41" t="s">
        <v>676</v>
      </c>
      <c r="C88" s="51" t="s">
        <v>539</v>
      </c>
      <c r="D88" s="39"/>
      <c r="F88" s="89"/>
    </row>
    <row r="89" spans="1:6" s="37" customFormat="1" ht="12.75" hidden="1" customHeight="1">
      <c r="A89" s="38"/>
      <c r="B89" s="41" t="s">
        <v>676</v>
      </c>
      <c r="C89" s="51" t="s">
        <v>540</v>
      </c>
      <c r="D89" s="39"/>
      <c r="F89" s="89"/>
    </row>
    <row r="90" spans="1:6" s="37" customFormat="1" ht="12.75" hidden="1" customHeight="1">
      <c r="A90" s="38"/>
      <c r="B90" s="41" t="s">
        <v>676</v>
      </c>
      <c r="C90" s="51" t="s">
        <v>541</v>
      </c>
      <c r="D90" s="39"/>
      <c r="F90" s="89"/>
    </row>
    <row r="91" spans="1:6" s="37" customFormat="1" ht="12.75" hidden="1" customHeight="1">
      <c r="A91" s="38"/>
      <c r="B91" s="41" t="s">
        <v>676</v>
      </c>
      <c r="C91" s="51" t="s">
        <v>542</v>
      </c>
      <c r="D91" s="39"/>
      <c r="F91" s="89"/>
    </row>
    <row r="92" spans="1:6" s="37" customFormat="1" ht="12.75" hidden="1" customHeight="1">
      <c r="A92" s="38"/>
      <c r="B92" s="41" t="s">
        <v>676</v>
      </c>
      <c r="C92" s="51" t="s">
        <v>543</v>
      </c>
      <c r="D92" s="39"/>
      <c r="F92" s="89"/>
    </row>
    <row r="93" spans="1:6" s="37" customFormat="1" ht="12.75" hidden="1" customHeight="1">
      <c r="A93" s="38"/>
      <c r="B93" s="41" t="s">
        <v>676</v>
      </c>
      <c r="C93" s="51" t="s">
        <v>305</v>
      </c>
      <c r="D93" s="39"/>
      <c r="F93" s="89"/>
    </row>
    <row r="94" spans="1:6" s="37" customFormat="1" ht="12.75" hidden="1" customHeight="1">
      <c r="A94" s="38"/>
      <c r="B94" s="41" t="s">
        <v>676</v>
      </c>
      <c r="C94" s="51" t="s">
        <v>544</v>
      </c>
      <c r="D94" s="39"/>
      <c r="F94" s="89"/>
    </row>
    <row r="95" spans="1:6" s="37" customFormat="1" ht="12.75" hidden="1" customHeight="1">
      <c r="A95" s="38"/>
      <c r="B95" s="41" t="s">
        <v>676</v>
      </c>
      <c r="C95" s="51" t="s">
        <v>306</v>
      </c>
      <c r="D95" s="39"/>
      <c r="F95" s="89"/>
    </row>
    <row r="96" spans="1:6" s="37" customFormat="1" ht="12.75" hidden="1" customHeight="1">
      <c r="A96" s="38"/>
      <c r="B96" s="41" t="s">
        <v>676</v>
      </c>
      <c r="C96" s="51" t="s">
        <v>545</v>
      </c>
      <c r="D96" s="39"/>
      <c r="F96" s="89"/>
    </row>
    <row r="97" spans="1:6" s="37" customFormat="1" ht="12.75" hidden="1" customHeight="1">
      <c r="A97" s="38"/>
      <c r="B97" s="41" t="s">
        <v>676</v>
      </c>
      <c r="C97" s="51" t="s">
        <v>546</v>
      </c>
      <c r="D97" s="39"/>
      <c r="F97" s="89"/>
    </row>
    <row r="98" spans="1:6" s="37" customFormat="1" ht="12.75" hidden="1" customHeight="1">
      <c r="A98" s="38"/>
      <c r="B98" s="41" t="s">
        <v>676</v>
      </c>
      <c r="C98" s="51" t="s">
        <v>547</v>
      </c>
      <c r="D98" s="39"/>
      <c r="F98" s="89"/>
    </row>
    <row r="99" spans="1:6" s="37" customFormat="1" ht="12.75" hidden="1" customHeight="1">
      <c r="A99" s="38"/>
      <c r="B99" s="41" t="s">
        <v>676</v>
      </c>
      <c r="C99" s="51" t="s">
        <v>548</v>
      </c>
      <c r="D99" s="39"/>
      <c r="F99" s="89"/>
    </row>
    <row r="100" spans="1:6" s="37" customFormat="1" ht="12.75" hidden="1" customHeight="1">
      <c r="A100" s="38"/>
      <c r="B100" s="41" t="s">
        <v>676</v>
      </c>
      <c r="C100" s="51" t="s">
        <v>549</v>
      </c>
      <c r="D100" s="39"/>
      <c r="F100" s="89"/>
    </row>
    <row r="101" spans="1:6" s="37" customFormat="1" ht="12.75" hidden="1" customHeight="1">
      <c r="A101" s="38"/>
      <c r="B101" s="41" t="s">
        <v>676</v>
      </c>
      <c r="C101" s="51" t="s">
        <v>550</v>
      </c>
      <c r="D101" s="39"/>
      <c r="F101" s="89"/>
    </row>
    <row r="102" spans="1:6" s="37" customFormat="1" ht="12.75" hidden="1" customHeight="1">
      <c r="A102" s="38"/>
      <c r="B102" s="41" t="s">
        <v>676</v>
      </c>
      <c r="C102" s="51" t="s">
        <v>551</v>
      </c>
      <c r="D102" s="39"/>
      <c r="F102" s="89"/>
    </row>
    <row r="103" spans="1:6" s="37" customFormat="1" ht="12.75" hidden="1" customHeight="1">
      <c r="A103" s="38"/>
      <c r="B103" s="41" t="s">
        <v>676</v>
      </c>
      <c r="C103" s="51" t="s">
        <v>552</v>
      </c>
      <c r="D103" s="39"/>
      <c r="F103" s="89"/>
    </row>
    <row r="104" spans="1:6" s="37" customFormat="1" ht="12.75" hidden="1" customHeight="1">
      <c r="A104" s="38"/>
      <c r="B104" s="41" t="s">
        <v>676</v>
      </c>
      <c r="C104" s="51" t="s">
        <v>626</v>
      </c>
      <c r="D104" s="39"/>
      <c r="F104" s="89"/>
    </row>
    <row r="105" spans="1:6" s="37" customFormat="1" ht="12.75" hidden="1" customHeight="1">
      <c r="A105" s="38"/>
      <c r="B105" s="41" t="s">
        <v>676</v>
      </c>
      <c r="C105" s="51" t="s">
        <v>307</v>
      </c>
      <c r="D105" s="39"/>
      <c r="F105" s="89"/>
    </row>
    <row r="106" spans="1:6" s="37" customFormat="1" ht="12.75" hidden="1" customHeight="1">
      <c r="A106" s="38"/>
      <c r="B106" s="41" t="s">
        <v>676</v>
      </c>
      <c r="C106" s="51" t="s">
        <v>390</v>
      </c>
      <c r="D106" s="39"/>
      <c r="F106" s="89"/>
    </row>
    <row r="107" spans="1:6" s="37" customFormat="1" ht="12.75" hidden="1" customHeight="1">
      <c r="A107" s="38"/>
      <c r="B107" s="41" t="s">
        <v>676</v>
      </c>
      <c r="C107" s="51" t="s">
        <v>308</v>
      </c>
      <c r="D107" s="39"/>
      <c r="F107" s="89"/>
    </row>
    <row r="108" spans="1:6" s="37" customFormat="1" ht="12.75" hidden="1" customHeight="1">
      <c r="A108" s="38"/>
      <c r="B108" s="41" t="s">
        <v>676</v>
      </c>
      <c r="C108" s="51" t="s">
        <v>309</v>
      </c>
      <c r="D108" s="39"/>
      <c r="F108" s="89"/>
    </row>
    <row r="109" spans="1:6" s="37" customFormat="1" ht="12.75" hidden="1" customHeight="1">
      <c r="A109" s="38"/>
      <c r="B109" s="41" t="s">
        <v>676</v>
      </c>
      <c r="C109" s="51" t="s">
        <v>310</v>
      </c>
      <c r="D109" s="39"/>
      <c r="F109" s="89"/>
    </row>
    <row r="110" spans="1:6" s="37" customFormat="1" ht="12.75" hidden="1" customHeight="1">
      <c r="A110" s="38"/>
      <c r="B110" s="41" t="s">
        <v>676</v>
      </c>
      <c r="C110" s="51" t="s">
        <v>500</v>
      </c>
      <c r="D110" s="39"/>
      <c r="F110" s="89"/>
    </row>
    <row r="111" spans="1:6" s="37" customFormat="1" ht="12.75" hidden="1" customHeight="1">
      <c r="A111" s="38"/>
      <c r="B111" s="41" t="s">
        <v>678</v>
      </c>
      <c r="C111" s="51" t="s">
        <v>627</v>
      </c>
      <c r="D111" s="39"/>
      <c r="F111" s="89"/>
    </row>
    <row r="112" spans="1:6" s="37" customFormat="1" ht="12.75" hidden="1" customHeight="1">
      <c r="A112" s="38"/>
      <c r="B112" s="41" t="s">
        <v>678</v>
      </c>
      <c r="C112" s="51" t="s">
        <v>628</v>
      </c>
      <c r="D112" s="39"/>
      <c r="F112" s="89"/>
    </row>
    <row r="113" spans="1:6" s="37" customFormat="1" ht="12.75" hidden="1" customHeight="1">
      <c r="A113" s="38"/>
      <c r="B113" s="41" t="s">
        <v>678</v>
      </c>
      <c r="C113" s="51" t="s">
        <v>629</v>
      </c>
      <c r="D113" s="39"/>
      <c r="F113" s="89"/>
    </row>
    <row r="114" spans="1:6" s="37" customFormat="1" ht="12.75" hidden="1" customHeight="1">
      <c r="A114" s="38"/>
      <c r="B114" s="41" t="s">
        <v>678</v>
      </c>
      <c r="C114" s="51" t="s">
        <v>630</v>
      </c>
      <c r="D114" s="39"/>
      <c r="F114" s="89"/>
    </row>
    <row r="115" spans="1:6" s="37" customFormat="1" ht="12.75" hidden="1" customHeight="1">
      <c r="A115" s="38"/>
      <c r="B115" s="41" t="s">
        <v>678</v>
      </c>
      <c r="C115" s="51" t="s">
        <v>631</v>
      </c>
      <c r="D115" s="39"/>
      <c r="F115" s="89"/>
    </row>
    <row r="116" spans="1:6" s="37" customFormat="1" ht="12.75" hidden="1" customHeight="1">
      <c r="A116" s="38"/>
      <c r="B116" s="41" t="s">
        <v>678</v>
      </c>
      <c r="C116" s="51" t="s">
        <v>63</v>
      </c>
      <c r="D116" s="39"/>
      <c r="F116" s="89"/>
    </row>
    <row r="117" spans="1:6" s="37" customFormat="1" ht="12.75" hidden="1" customHeight="1">
      <c r="A117" s="38"/>
      <c r="B117" s="41" t="s">
        <v>678</v>
      </c>
      <c r="C117" s="51" t="s">
        <v>311</v>
      </c>
      <c r="D117" s="39"/>
      <c r="F117" s="89"/>
    </row>
    <row r="118" spans="1:6" s="37" customFormat="1" ht="12.75" hidden="1" customHeight="1">
      <c r="A118" s="38"/>
      <c r="B118" s="41" t="s">
        <v>678</v>
      </c>
      <c r="C118" s="51" t="s">
        <v>64</v>
      </c>
      <c r="D118" s="39"/>
      <c r="F118" s="89"/>
    </row>
    <row r="119" spans="1:6" s="37" customFormat="1" ht="12.75" hidden="1" customHeight="1">
      <c r="A119" s="38"/>
      <c r="B119" s="41" t="s">
        <v>678</v>
      </c>
      <c r="C119" s="51" t="s">
        <v>65</v>
      </c>
      <c r="D119" s="39"/>
      <c r="F119" s="89"/>
    </row>
    <row r="120" spans="1:6" s="37" customFormat="1" ht="12.75" hidden="1" customHeight="1">
      <c r="A120" s="38"/>
      <c r="B120" s="41" t="s">
        <v>678</v>
      </c>
      <c r="C120" s="51" t="s">
        <v>312</v>
      </c>
      <c r="D120" s="39"/>
      <c r="F120" s="89"/>
    </row>
    <row r="121" spans="1:6" s="37" customFormat="1" ht="12.75" hidden="1" customHeight="1">
      <c r="A121" s="38"/>
      <c r="B121" s="41" t="s">
        <v>678</v>
      </c>
      <c r="C121" s="51" t="s">
        <v>313</v>
      </c>
      <c r="D121" s="39"/>
      <c r="F121" s="89"/>
    </row>
    <row r="122" spans="1:6" s="37" customFormat="1" ht="12.75" hidden="1" customHeight="1">
      <c r="A122" s="38"/>
      <c r="B122" s="41" t="s">
        <v>678</v>
      </c>
      <c r="C122" s="51" t="s">
        <v>314</v>
      </c>
      <c r="D122" s="39"/>
      <c r="F122" s="89"/>
    </row>
    <row r="123" spans="1:6" s="37" customFormat="1" ht="12.75" hidden="1" customHeight="1">
      <c r="A123" s="38"/>
      <c r="B123" s="41" t="s">
        <v>677</v>
      </c>
      <c r="C123" s="51" t="s">
        <v>66</v>
      </c>
      <c r="D123" s="39"/>
      <c r="F123" s="89"/>
    </row>
    <row r="124" spans="1:6" s="37" customFormat="1" ht="12.75" hidden="1" customHeight="1">
      <c r="A124" s="38"/>
      <c r="B124" s="41" t="s">
        <v>677</v>
      </c>
      <c r="C124" s="51" t="s">
        <v>67</v>
      </c>
      <c r="D124" s="39"/>
      <c r="F124" s="89"/>
    </row>
    <row r="125" spans="1:6" s="37" customFormat="1" ht="12.75" hidden="1" customHeight="1">
      <c r="A125" s="38"/>
      <c r="B125" s="41" t="s">
        <v>677</v>
      </c>
      <c r="C125" s="51" t="s">
        <v>68</v>
      </c>
      <c r="D125" s="39"/>
      <c r="F125" s="89"/>
    </row>
    <row r="126" spans="1:6" s="37" customFormat="1" ht="12.75" hidden="1" customHeight="1">
      <c r="A126" s="38"/>
      <c r="B126" s="41" t="s">
        <v>677</v>
      </c>
      <c r="C126" s="51" t="s">
        <v>315</v>
      </c>
      <c r="D126" s="39"/>
      <c r="F126" s="89"/>
    </row>
    <row r="127" spans="1:6" s="37" customFormat="1" ht="12.75" hidden="1" customHeight="1">
      <c r="A127" s="38"/>
      <c r="B127" s="41" t="s">
        <v>677</v>
      </c>
      <c r="C127" s="51" t="s">
        <v>69</v>
      </c>
      <c r="D127" s="39"/>
      <c r="F127" s="89"/>
    </row>
    <row r="128" spans="1:6" s="37" customFormat="1" ht="12.75" hidden="1" customHeight="1">
      <c r="A128" s="38"/>
      <c r="B128" s="41" t="s">
        <v>677</v>
      </c>
      <c r="C128" s="51" t="s">
        <v>316</v>
      </c>
      <c r="D128" s="39"/>
      <c r="F128" s="89"/>
    </row>
    <row r="129" spans="1:6" s="37" customFormat="1" ht="12.75" hidden="1" customHeight="1">
      <c r="A129" s="38"/>
      <c r="B129" s="41" t="s">
        <v>677</v>
      </c>
      <c r="C129" s="51" t="s">
        <v>70</v>
      </c>
      <c r="D129" s="39"/>
      <c r="F129" s="89"/>
    </row>
    <row r="130" spans="1:6" s="37" customFormat="1" ht="12.75" hidden="1" customHeight="1">
      <c r="A130" s="38"/>
      <c r="B130" s="41" t="s">
        <v>677</v>
      </c>
      <c r="C130" s="51" t="s">
        <v>71</v>
      </c>
      <c r="D130" s="39"/>
      <c r="F130" s="89"/>
    </row>
    <row r="131" spans="1:6" s="37" customFormat="1" ht="12.75" hidden="1" customHeight="1">
      <c r="A131" s="38"/>
      <c r="B131" s="41" t="s">
        <v>677</v>
      </c>
      <c r="C131" s="51" t="s">
        <v>72</v>
      </c>
      <c r="D131" s="39"/>
      <c r="F131" s="89"/>
    </row>
    <row r="132" spans="1:6" s="37" customFormat="1" ht="12.75" hidden="1" customHeight="1">
      <c r="A132" s="38"/>
      <c r="B132" s="41" t="s">
        <v>677</v>
      </c>
      <c r="C132" s="51" t="s">
        <v>73</v>
      </c>
      <c r="D132" s="39"/>
      <c r="F132" s="89"/>
    </row>
    <row r="133" spans="1:6" s="37" customFormat="1" ht="12.75" hidden="1" customHeight="1">
      <c r="A133" s="38"/>
      <c r="B133" s="41" t="s">
        <v>677</v>
      </c>
      <c r="C133" s="51" t="s">
        <v>113</v>
      </c>
      <c r="D133" s="39"/>
      <c r="F133" s="89"/>
    </row>
    <row r="134" spans="1:6" s="37" customFormat="1" ht="12.75" hidden="1" customHeight="1">
      <c r="A134" s="38"/>
      <c r="B134" s="41" t="s">
        <v>677</v>
      </c>
      <c r="C134" s="51" t="s">
        <v>114</v>
      </c>
      <c r="D134" s="39"/>
      <c r="F134" s="89"/>
    </row>
    <row r="135" spans="1:6" s="37" customFormat="1" ht="12.75" hidden="1" customHeight="1">
      <c r="A135" s="38"/>
      <c r="B135" s="41" t="s">
        <v>677</v>
      </c>
      <c r="C135" s="51" t="s">
        <v>115</v>
      </c>
      <c r="D135" s="39"/>
      <c r="F135" s="89"/>
    </row>
    <row r="136" spans="1:6" s="37" customFormat="1" ht="12.75" hidden="1" customHeight="1">
      <c r="A136" s="38"/>
      <c r="B136" s="41" t="s">
        <v>677</v>
      </c>
      <c r="C136" s="51" t="s">
        <v>116</v>
      </c>
      <c r="D136" s="39"/>
      <c r="F136" s="89"/>
    </row>
    <row r="137" spans="1:6" s="37" customFormat="1" ht="12.75" hidden="1" customHeight="1">
      <c r="A137" s="38"/>
      <c r="B137" s="41" t="s">
        <v>674</v>
      </c>
      <c r="C137" s="51" t="s">
        <v>74</v>
      </c>
      <c r="D137" s="39"/>
      <c r="F137" s="89"/>
    </row>
    <row r="138" spans="1:6" s="37" customFormat="1" ht="12.75" hidden="1" customHeight="1">
      <c r="A138" s="38"/>
      <c r="B138" s="41" t="s">
        <v>674</v>
      </c>
      <c r="C138" s="51" t="s">
        <v>317</v>
      </c>
      <c r="D138" s="39"/>
      <c r="F138" s="89"/>
    </row>
    <row r="139" spans="1:6" s="37" customFormat="1" ht="12.75" hidden="1" customHeight="1">
      <c r="A139" s="38"/>
      <c r="B139" s="41" t="s">
        <v>674</v>
      </c>
      <c r="C139" s="51" t="s">
        <v>658</v>
      </c>
      <c r="D139" s="39"/>
      <c r="F139" s="89"/>
    </row>
    <row r="140" spans="1:6" s="37" customFormat="1" ht="12.75" hidden="1" customHeight="1">
      <c r="A140" s="38"/>
      <c r="B140" s="41" t="s">
        <v>674</v>
      </c>
      <c r="C140" s="51" t="s">
        <v>318</v>
      </c>
      <c r="D140" s="39"/>
      <c r="F140" s="89"/>
    </row>
    <row r="141" spans="1:6" s="37" customFormat="1" ht="12.75" hidden="1" customHeight="1">
      <c r="A141" s="38"/>
      <c r="B141" s="41" t="s">
        <v>674</v>
      </c>
      <c r="C141" s="51" t="s">
        <v>117</v>
      </c>
      <c r="D141" s="39"/>
      <c r="F141" s="89"/>
    </row>
    <row r="142" spans="1:6" s="37" customFormat="1" ht="12.75" hidden="1" customHeight="1">
      <c r="A142" s="38"/>
      <c r="B142" s="41" t="s">
        <v>674</v>
      </c>
      <c r="C142" s="51" t="s">
        <v>118</v>
      </c>
      <c r="D142" s="39"/>
      <c r="F142" s="89"/>
    </row>
    <row r="143" spans="1:6" s="37" customFormat="1" ht="12.75" hidden="1" customHeight="1">
      <c r="A143" s="38"/>
      <c r="B143" s="41" t="s">
        <v>674</v>
      </c>
      <c r="C143" s="51" t="s">
        <v>119</v>
      </c>
      <c r="D143" s="39"/>
      <c r="F143" s="89"/>
    </row>
    <row r="144" spans="1:6" s="37" customFormat="1" ht="12" hidden="1" customHeight="1">
      <c r="A144" s="38"/>
      <c r="B144" s="41" t="s">
        <v>674</v>
      </c>
      <c r="C144" s="51" t="s">
        <v>120</v>
      </c>
      <c r="D144" s="39"/>
      <c r="F144" s="89"/>
    </row>
    <row r="145" spans="1:6" s="37" customFormat="1" ht="12.75" hidden="1" customHeight="1">
      <c r="A145" s="38"/>
      <c r="B145" s="41" t="s">
        <v>674</v>
      </c>
      <c r="C145" s="51" t="s">
        <v>732</v>
      </c>
      <c r="D145" s="39"/>
      <c r="F145" s="89"/>
    </row>
    <row r="146" spans="1:6" s="37" customFormat="1" ht="12.75" hidden="1" customHeight="1">
      <c r="A146" s="38"/>
      <c r="B146" s="41" t="s">
        <v>578</v>
      </c>
      <c r="C146" s="51" t="s">
        <v>659</v>
      </c>
      <c r="D146" s="39"/>
      <c r="F146" s="89"/>
    </row>
    <row r="147" spans="1:6" s="37" customFormat="1" ht="12.75" hidden="1" customHeight="1">
      <c r="A147" s="38"/>
      <c r="B147" s="41" t="s">
        <v>578</v>
      </c>
      <c r="C147" s="51" t="s">
        <v>660</v>
      </c>
      <c r="D147" s="39"/>
      <c r="F147" s="89"/>
    </row>
    <row r="148" spans="1:6" s="37" customFormat="1" ht="12.75" hidden="1" customHeight="1">
      <c r="A148" s="38"/>
      <c r="B148" s="41" t="s">
        <v>578</v>
      </c>
      <c r="C148" s="51" t="s">
        <v>319</v>
      </c>
      <c r="D148" s="39"/>
      <c r="F148" s="89"/>
    </row>
    <row r="149" spans="1:6" s="37" customFormat="1" ht="12.75" hidden="1" customHeight="1">
      <c r="A149" s="38"/>
      <c r="B149" s="41" t="s">
        <v>578</v>
      </c>
      <c r="C149" s="51" t="s">
        <v>661</v>
      </c>
      <c r="D149" s="39"/>
      <c r="F149" s="89"/>
    </row>
    <row r="150" spans="1:6" s="37" customFormat="1" ht="12.75" hidden="1" customHeight="1">
      <c r="A150" s="38"/>
      <c r="B150" s="41" t="s">
        <v>578</v>
      </c>
      <c r="C150" s="51" t="s">
        <v>662</v>
      </c>
      <c r="D150" s="39"/>
      <c r="F150" s="89"/>
    </row>
    <row r="151" spans="1:6" s="37" customFormat="1" ht="12.75" hidden="1" customHeight="1">
      <c r="A151" s="38"/>
      <c r="B151" s="41" t="s">
        <v>578</v>
      </c>
      <c r="C151" s="51" t="s">
        <v>663</v>
      </c>
      <c r="D151" s="39"/>
      <c r="F151" s="89"/>
    </row>
    <row r="152" spans="1:6" s="37" customFormat="1" ht="12" hidden="1" customHeight="1">
      <c r="A152" s="38"/>
      <c r="B152" s="41" t="s">
        <v>578</v>
      </c>
      <c r="C152" s="51" t="s">
        <v>121</v>
      </c>
      <c r="D152" s="39"/>
      <c r="F152" s="89"/>
    </row>
    <row r="153" spans="1:6" s="37" customFormat="1" ht="12.75" hidden="1" customHeight="1">
      <c r="A153" s="38"/>
      <c r="B153" s="41" t="s">
        <v>578</v>
      </c>
      <c r="C153" s="51" t="s">
        <v>499</v>
      </c>
      <c r="D153" s="39"/>
      <c r="F153" s="89"/>
    </row>
    <row r="154" spans="1:6" s="37" customFormat="1" ht="12.75" hidden="1" customHeight="1">
      <c r="A154" s="38"/>
      <c r="B154" s="41" t="s">
        <v>579</v>
      </c>
      <c r="C154" s="51" t="s">
        <v>664</v>
      </c>
      <c r="D154" s="39"/>
      <c r="F154" s="89"/>
    </row>
    <row r="155" spans="1:6" s="37" customFormat="1" ht="12.75" hidden="1" customHeight="1">
      <c r="A155" s="38"/>
      <c r="B155" s="41" t="s">
        <v>579</v>
      </c>
      <c r="C155" s="51" t="s">
        <v>665</v>
      </c>
      <c r="D155" s="39"/>
      <c r="F155" s="89"/>
    </row>
    <row r="156" spans="1:6" s="37" customFormat="1" ht="12.75" hidden="1" customHeight="1">
      <c r="A156" s="38"/>
      <c r="B156" s="41" t="s">
        <v>579</v>
      </c>
      <c r="C156" s="51" t="s">
        <v>320</v>
      </c>
      <c r="D156" s="39"/>
      <c r="F156" s="89"/>
    </row>
    <row r="157" spans="1:6" s="37" customFormat="1" ht="12.75" hidden="1" customHeight="1">
      <c r="A157" s="38"/>
      <c r="B157" s="41" t="s">
        <v>579</v>
      </c>
      <c r="C157" s="51" t="s">
        <v>321</v>
      </c>
      <c r="D157" s="39"/>
      <c r="F157" s="89"/>
    </row>
    <row r="158" spans="1:6" s="37" customFormat="1" ht="12.75" hidden="1" customHeight="1">
      <c r="A158" s="38"/>
      <c r="B158" s="41" t="s">
        <v>579</v>
      </c>
      <c r="C158" s="51" t="s">
        <v>632</v>
      </c>
      <c r="D158" s="39"/>
      <c r="F158" s="89"/>
    </row>
    <row r="159" spans="1:6" s="37" customFormat="1" ht="12.75" hidden="1" customHeight="1">
      <c r="A159" s="38"/>
      <c r="B159" s="41" t="s">
        <v>579</v>
      </c>
      <c r="C159" s="51" t="s">
        <v>122</v>
      </c>
      <c r="D159" s="39"/>
      <c r="F159" s="89"/>
    </row>
    <row r="160" spans="1:6" s="37" customFormat="1" ht="12.75" hidden="1" customHeight="1">
      <c r="A160" s="38"/>
      <c r="B160" s="41" t="s">
        <v>579</v>
      </c>
      <c r="C160" s="51" t="s">
        <v>123</v>
      </c>
      <c r="D160" s="39"/>
      <c r="F160" s="89"/>
    </row>
    <row r="161" spans="1:6" s="37" customFormat="1" ht="12.75" hidden="1" customHeight="1">
      <c r="A161" s="38"/>
      <c r="B161" s="41" t="s">
        <v>579</v>
      </c>
      <c r="C161" s="51" t="s">
        <v>124</v>
      </c>
      <c r="D161" s="39"/>
      <c r="F161" s="89"/>
    </row>
    <row r="162" spans="1:6" s="37" customFormat="1" ht="12.75" hidden="1" customHeight="1">
      <c r="A162" s="38"/>
      <c r="B162" s="41" t="s">
        <v>579</v>
      </c>
      <c r="C162" s="51" t="s">
        <v>125</v>
      </c>
      <c r="D162" s="39"/>
      <c r="F162" s="89"/>
    </row>
    <row r="163" spans="1:6" s="37" customFormat="1" ht="12.75" hidden="1" customHeight="1">
      <c r="A163" s="38"/>
      <c r="B163" s="41" t="s">
        <v>579</v>
      </c>
      <c r="C163" s="51" t="s">
        <v>351</v>
      </c>
      <c r="D163" s="39"/>
      <c r="F163" s="89"/>
    </row>
    <row r="164" spans="1:6" s="37" customFormat="1" ht="12.75" hidden="1" customHeight="1">
      <c r="A164" s="38"/>
      <c r="B164" s="41" t="s">
        <v>579</v>
      </c>
      <c r="C164" s="51" t="s">
        <v>745</v>
      </c>
      <c r="D164" s="39"/>
      <c r="F164" s="89"/>
    </row>
    <row r="165" spans="1:6" s="37" customFormat="1" ht="12.75" hidden="1" customHeight="1">
      <c r="A165" s="38"/>
      <c r="B165" s="41" t="s">
        <v>579</v>
      </c>
      <c r="C165" s="51" t="s">
        <v>746</v>
      </c>
      <c r="D165" s="39"/>
      <c r="F165" s="89"/>
    </row>
    <row r="166" spans="1:6" s="37" customFormat="1" ht="12.75" hidden="1" customHeight="1">
      <c r="A166" s="38"/>
      <c r="B166" s="41" t="s">
        <v>378</v>
      </c>
      <c r="C166" s="51" t="s">
        <v>465</v>
      </c>
      <c r="D166" s="39"/>
      <c r="F166" s="89"/>
    </row>
    <row r="167" spans="1:6" s="37" customFormat="1" ht="12.75" hidden="1" customHeight="1">
      <c r="A167" s="38"/>
      <c r="B167" s="41" t="s">
        <v>378</v>
      </c>
      <c r="C167" s="51" t="s">
        <v>466</v>
      </c>
      <c r="D167" s="39"/>
      <c r="F167" s="89"/>
    </row>
    <row r="168" spans="1:6" s="37" customFormat="1" ht="12.75" hidden="1" customHeight="1">
      <c r="A168" s="38"/>
      <c r="B168" s="41" t="s">
        <v>378</v>
      </c>
      <c r="C168" s="51" t="s">
        <v>467</v>
      </c>
      <c r="D168" s="39"/>
      <c r="F168" s="89"/>
    </row>
    <row r="169" spans="1:6" s="37" customFormat="1" ht="12.75" hidden="1" customHeight="1">
      <c r="A169" s="38"/>
      <c r="B169" s="41" t="s">
        <v>378</v>
      </c>
      <c r="C169" s="51" t="s">
        <v>468</v>
      </c>
      <c r="D169" s="39"/>
      <c r="F169" s="89"/>
    </row>
    <row r="170" spans="1:6" s="37" customFormat="1" ht="12.75" hidden="1" customHeight="1">
      <c r="A170" s="38"/>
      <c r="B170" s="41" t="s">
        <v>378</v>
      </c>
      <c r="C170" s="51" t="s">
        <v>469</v>
      </c>
      <c r="D170" s="39"/>
      <c r="F170" s="89"/>
    </row>
    <row r="171" spans="1:6" s="37" customFormat="1" ht="12.75" hidden="1" customHeight="1">
      <c r="A171" s="38"/>
      <c r="B171" s="41" t="s">
        <v>378</v>
      </c>
      <c r="C171" s="51" t="s">
        <v>470</v>
      </c>
      <c r="D171" s="39"/>
      <c r="F171" s="89"/>
    </row>
    <row r="172" spans="1:6" s="37" customFormat="1" ht="12.75" hidden="1" customHeight="1">
      <c r="A172" s="38"/>
      <c r="B172" s="41" t="s">
        <v>378</v>
      </c>
      <c r="C172" s="51" t="s">
        <v>471</v>
      </c>
      <c r="D172" s="39"/>
      <c r="F172" s="89"/>
    </row>
    <row r="173" spans="1:6" s="37" customFormat="1" ht="12.75" hidden="1" customHeight="1">
      <c r="A173" s="38"/>
      <c r="B173" s="41" t="s">
        <v>378</v>
      </c>
      <c r="C173" s="51" t="s">
        <v>472</v>
      </c>
      <c r="D173" s="39"/>
      <c r="F173" s="89"/>
    </row>
    <row r="174" spans="1:6" s="37" customFormat="1" ht="12.75" hidden="1" customHeight="1">
      <c r="A174" s="38"/>
      <c r="B174" s="41" t="s">
        <v>378</v>
      </c>
      <c r="C174" s="51" t="s">
        <v>473</v>
      </c>
      <c r="D174" s="39"/>
      <c r="F174" s="89"/>
    </row>
    <row r="175" spans="1:6" s="37" customFormat="1" ht="12.75" hidden="1" customHeight="1">
      <c r="A175" s="38"/>
      <c r="B175" s="41" t="s">
        <v>378</v>
      </c>
      <c r="C175" s="51" t="s">
        <v>474</v>
      </c>
      <c r="D175" s="39"/>
      <c r="F175" s="89"/>
    </row>
    <row r="176" spans="1:6" s="37" customFormat="1" ht="12.75" hidden="1" customHeight="1">
      <c r="A176" s="38"/>
      <c r="B176" s="41" t="s">
        <v>378</v>
      </c>
      <c r="C176" s="51" t="s">
        <v>322</v>
      </c>
      <c r="D176" s="39"/>
      <c r="F176" s="89"/>
    </row>
    <row r="177" spans="1:6" s="37" customFormat="1" ht="12.75" hidden="1" customHeight="1">
      <c r="A177" s="38"/>
      <c r="B177" s="41" t="s">
        <v>378</v>
      </c>
      <c r="C177" s="51" t="s">
        <v>323</v>
      </c>
      <c r="D177" s="39"/>
      <c r="F177" s="89"/>
    </row>
    <row r="178" spans="1:6" s="37" customFormat="1" ht="12.75" hidden="1" customHeight="1">
      <c r="A178" s="38"/>
      <c r="B178" s="41" t="s">
        <v>378</v>
      </c>
      <c r="C178" s="51" t="s">
        <v>475</v>
      </c>
      <c r="D178" s="39"/>
      <c r="F178" s="89"/>
    </row>
    <row r="179" spans="1:6" s="37" customFormat="1" ht="12.75" hidden="1" customHeight="1">
      <c r="A179" s="38"/>
      <c r="B179" s="41" t="s">
        <v>378</v>
      </c>
      <c r="C179" s="51" t="s">
        <v>24</v>
      </c>
      <c r="D179" s="39"/>
      <c r="F179" s="89"/>
    </row>
    <row r="180" spans="1:6" s="37" customFormat="1" ht="12.75" hidden="1" customHeight="1">
      <c r="A180" s="38"/>
      <c r="B180" s="41" t="s">
        <v>554</v>
      </c>
      <c r="C180" s="51" t="s">
        <v>476</v>
      </c>
      <c r="D180" s="39"/>
      <c r="F180" s="89"/>
    </row>
    <row r="181" spans="1:6" s="37" customFormat="1" ht="12.75" hidden="1" customHeight="1">
      <c r="A181" s="38"/>
      <c r="B181" s="41" t="s">
        <v>554</v>
      </c>
      <c r="C181" s="51" t="s">
        <v>477</v>
      </c>
      <c r="D181" s="39"/>
      <c r="F181" s="89"/>
    </row>
    <row r="182" spans="1:6" s="37" customFormat="1" ht="12.75" hidden="1" customHeight="1">
      <c r="A182" s="38"/>
      <c r="B182" s="41" t="s">
        <v>554</v>
      </c>
      <c r="C182" s="51" t="s">
        <v>324</v>
      </c>
      <c r="D182" s="39"/>
      <c r="F182" s="89"/>
    </row>
    <row r="183" spans="1:6" s="37" customFormat="1" ht="12.75" hidden="1" customHeight="1">
      <c r="A183" s="38"/>
      <c r="B183" s="41" t="s">
        <v>554</v>
      </c>
      <c r="C183" s="51" t="s">
        <v>478</v>
      </c>
      <c r="D183" s="39"/>
      <c r="F183" s="89"/>
    </row>
    <row r="184" spans="1:6" s="37" customFormat="1" ht="12.75" hidden="1" customHeight="1">
      <c r="A184" s="38"/>
      <c r="B184" s="41" t="s">
        <v>554</v>
      </c>
      <c r="C184" s="51" t="s">
        <v>325</v>
      </c>
      <c r="D184" s="39"/>
      <c r="F184" s="89"/>
    </row>
    <row r="185" spans="1:6" s="37" customFormat="1" ht="12.75" hidden="1" customHeight="1">
      <c r="A185" s="38"/>
      <c r="B185" s="41" t="s">
        <v>554</v>
      </c>
      <c r="C185" s="51" t="s">
        <v>326</v>
      </c>
      <c r="D185" s="39"/>
      <c r="F185" s="89"/>
    </row>
    <row r="186" spans="1:6" s="37" customFormat="1" ht="12.75" hidden="1" customHeight="1">
      <c r="A186" s="38"/>
      <c r="B186" s="41" t="s">
        <v>554</v>
      </c>
      <c r="C186" s="51" t="s">
        <v>327</v>
      </c>
      <c r="D186" s="39"/>
      <c r="F186" s="89"/>
    </row>
    <row r="187" spans="1:6" s="37" customFormat="1" ht="12.75" hidden="1" customHeight="1">
      <c r="A187" s="38"/>
      <c r="B187" s="41" t="s">
        <v>554</v>
      </c>
      <c r="C187" s="51" t="s">
        <v>328</v>
      </c>
      <c r="D187" s="39"/>
      <c r="F187" s="89"/>
    </row>
    <row r="188" spans="1:6" s="37" customFormat="1" ht="12.75" hidden="1" customHeight="1">
      <c r="A188" s="38"/>
      <c r="B188" s="41" t="s">
        <v>554</v>
      </c>
      <c r="C188" s="51" t="s">
        <v>329</v>
      </c>
      <c r="D188" s="39"/>
      <c r="F188" s="89"/>
    </row>
    <row r="189" spans="1:6" s="37" customFormat="1" ht="12.75" hidden="1" customHeight="1">
      <c r="A189" s="38"/>
      <c r="B189" s="41" t="s">
        <v>554</v>
      </c>
      <c r="C189" s="51" t="s">
        <v>494</v>
      </c>
      <c r="D189" s="39"/>
      <c r="F189" s="89"/>
    </row>
    <row r="190" spans="1:6" s="37" customFormat="1" ht="12.75" hidden="1" customHeight="1">
      <c r="A190" s="38"/>
      <c r="B190" s="41" t="s">
        <v>554</v>
      </c>
      <c r="C190" s="51" t="s">
        <v>495</v>
      </c>
      <c r="D190" s="39"/>
      <c r="F190" s="89"/>
    </row>
    <row r="191" spans="1:6" s="37" customFormat="1" ht="12.75" hidden="1" customHeight="1">
      <c r="A191" s="38"/>
      <c r="B191" s="41" t="s">
        <v>554</v>
      </c>
      <c r="C191" s="51" t="s">
        <v>496</v>
      </c>
      <c r="D191" s="39"/>
      <c r="F191" s="89"/>
    </row>
    <row r="192" spans="1:6" s="37" customFormat="1" ht="12.75" hidden="1" customHeight="1">
      <c r="A192" s="38"/>
      <c r="B192" s="41" t="s">
        <v>555</v>
      </c>
      <c r="C192" s="51" t="s">
        <v>479</v>
      </c>
      <c r="D192" s="39"/>
      <c r="F192" s="89"/>
    </row>
    <row r="193" spans="1:6" s="37" customFormat="1" ht="12.75" hidden="1" customHeight="1">
      <c r="A193" s="38"/>
      <c r="B193" s="41" t="s">
        <v>555</v>
      </c>
      <c r="C193" s="51" t="s">
        <v>480</v>
      </c>
      <c r="D193" s="39"/>
      <c r="F193" s="89"/>
    </row>
    <row r="194" spans="1:6" s="37" customFormat="1" ht="12.75" hidden="1" customHeight="1">
      <c r="A194" s="38"/>
      <c r="B194" s="41" t="s">
        <v>555</v>
      </c>
      <c r="C194" s="51" t="s">
        <v>481</v>
      </c>
      <c r="D194" s="39"/>
      <c r="F194" s="89"/>
    </row>
    <row r="195" spans="1:6" s="37" customFormat="1" ht="12.75" hidden="1" customHeight="1">
      <c r="A195" s="38"/>
      <c r="B195" s="41" t="s">
        <v>555</v>
      </c>
      <c r="C195" s="51" t="s">
        <v>482</v>
      </c>
      <c r="D195" s="39"/>
      <c r="F195" s="89"/>
    </row>
    <row r="196" spans="1:6" s="37" customFormat="1" ht="12.75" hidden="1" customHeight="1">
      <c r="A196" s="38"/>
      <c r="B196" s="41" t="s">
        <v>555</v>
      </c>
      <c r="C196" s="51" t="s">
        <v>483</v>
      </c>
      <c r="D196" s="39"/>
      <c r="F196" s="89"/>
    </row>
    <row r="197" spans="1:6" s="37" customFormat="1" ht="12.75" hidden="1" customHeight="1">
      <c r="A197" s="38"/>
      <c r="B197" s="41" t="s">
        <v>555</v>
      </c>
      <c r="C197" s="51" t="s">
        <v>955</v>
      </c>
      <c r="D197" s="39"/>
      <c r="F197" s="89"/>
    </row>
    <row r="198" spans="1:6" s="37" customFormat="1" ht="12.75" hidden="1" customHeight="1">
      <c r="A198" s="38"/>
      <c r="B198" s="41" t="s">
        <v>555</v>
      </c>
      <c r="C198" s="51" t="s">
        <v>956</v>
      </c>
      <c r="D198" s="39"/>
      <c r="F198" s="89"/>
    </row>
    <row r="199" spans="1:6" s="37" customFormat="1" ht="12.75" hidden="1" customHeight="1">
      <c r="A199" s="38"/>
      <c r="B199" s="41" t="s">
        <v>556</v>
      </c>
      <c r="C199" s="51" t="s">
        <v>484</v>
      </c>
      <c r="D199" s="39"/>
      <c r="F199" s="89"/>
    </row>
    <row r="200" spans="1:6" s="37" customFormat="1" ht="12.75" hidden="1" customHeight="1">
      <c r="A200" s="38"/>
      <c r="B200" s="41" t="s">
        <v>556</v>
      </c>
      <c r="C200" s="51" t="s">
        <v>485</v>
      </c>
      <c r="D200" s="39"/>
      <c r="F200" s="89"/>
    </row>
    <row r="201" spans="1:6" s="37" customFormat="1" ht="12.75" hidden="1" customHeight="1">
      <c r="A201" s="38"/>
      <c r="B201" s="41" t="s">
        <v>556</v>
      </c>
      <c r="C201" s="51" t="s">
        <v>486</v>
      </c>
      <c r="D201" s="39"/>
      <c r="F201" s="89"/>
    </row>
    <row r="202" spans="1:6" s="37" customFormat="1" ht="12.75" hidden="1" customHeight="1">
      <c r="A202" s="38"/>
      <c r="B202" s="41" t="s">
        <v>556</v>
      </c>
      <c r="C202" s="51" t="s">
        <v>487</v>
      </c>
      <c r="D202" s="39"/>
      <c r="F202" s="89"/>
    </row>
    <row r="203" spans="1:6" s="37" customFormat="1" ht="12.75" hidden="1" customHeight="1">
      <c r="A203" s="38"/>
      <c r="B203" s="41" t="s">
        <v>556</v>
      </c>
      <c r="C203" s="51" t="s">
        <v>330</v>
      </c>
      <c r="D203" s="39"/>
      <c r="F203" s="89"/>
    </row>
    <row r="204" spans="1:6" s="37" customFormat="1" ht="12.75" hidden="1" customHeight="1">
      <c r="A204" s="38"/>
      <c r="B204" s="41" t="s">
        <v>556</v>
      </c>
      <c r="C204" s="51" t="s">
        <v>331</v>
      </c>
      <c r="D204" s="39"/>
      <c r="F204" s="89"/>
    </row>
    <row r="205" spans="1:6" s="37" customFormat="1" ht="12.75" hidden="1" customHeight="1">
      <c r="A205" s="38"/>
      <c r="B205" s="41" t="s">
        <v>557</v>
      </c>
      <c r="C205" s="51" t="s">
        <v>488</v>
      </c>
      <c r="D205" s="39"/>
      <c r="F205" s="89"/>
    </row>
    <row r="206" spans="1:6" s="37" customFormat="1" ht="12.75" hidden="1" customHeight="1">
      <c r="A206" s="38"/>
      <c r="B206" s="41" t="s">
        <v>557</v>
      </c>
      <c r="C206" s="51" t="s">
        <v>489</v>
      </c>
      <c r="D206" s="39"/>
      <c r="F206" s="89"/>
    </row>
    <row r="207" spans="1:6" s="37" customFormat="1" ht="12.75" hidden="1" customHeight="1">
      <c r="A207" s="38"/>
      <c r="B207" s="41" t="s">
        <v>557</v>
      </c>
      <c r="C207" s="51" t="s">
        <v>332</v>
      </c>
      <c r="D207" s="39"/>
      <c r="F207" s="89"/>
    </row>
    <row r="208" spans="1:6" s="37" customFormat="1" ht="12.75" hidden="1" customHeight="1">
      <c r="A208" s="38"/>
      <c r="B208" s="41" t="s">
        <v>557</v>
      </c>
      <c r="C208" s="45" t="s">
        <v>333</v>
      </c>
      <c r="D208" s="39"/>
      <c r="F208" s="89"/>
    </row>
    <row r="209" spans="1:6" s="37" customFormat="1" ht="12.75" hidden="1" customHeight="1">
      <c r="A209" s="38"/>
      <c r="B209" s="41" t="s">
        <v>558</v>
      </c>
      <c r="C209" s="51" t="s">
        <v>490</v>
      </c>
      <c r="D209" s="39"/>
      <c r="F209" s="89"/>
    </row>
    <row r="210" spans="1:6" s="37" customFormat="1" ht="12.75" hidden="1" customHeight="1">
      <c r="A210" s="38"/>
      <c r="B210" s="41" t="s">
        <v>558</v>
      </c>
      <c r="C210" s="51" t="s">
        <v>334</v>
      </c>
      <c r="D210" s="39"/>
      <c r="F210" s="89"/>
    </row>
    <row r="211" spans="1:6" s="37" customFormat="1" ht="12.75" hidden="1" customHeight="1">
      <c r="A211" s="38"/>
      <c r="B211" s="41" t="s">
        <v>558</v>
      </c>
      <c r="C211" s="51" t="s">
        <v>207</v>
      </c>
      <c r="D211" s="39"/>
      <c r="F211" s="89"/>
    </row>
    <row r="212" spans="1:6" s="37" customFormat="1" ht="12.75" hidden="1" customHeight="1">
      <c r="A212" s="38"/>
      <c r="B212" s="41" t="s">
        <v>558</v>
      </c>
      <c r="C212" s="51" t="s">
        <v>491</v>
      </c>
      <c r="D212" s="39"/>
      <c r="F212" s="89"/>
    </row>
    <row r="213" spans="1:6" s="37" customFormat="1" ht="12.75" hidden="1" customHeight="1">
      <c r="A213" s="38"/>
      <c r="B213" s="41" t="s">
        <v>558</v>
      </c>
      <c r="C213" s="51" t="s">
        <v>166</v>
      </c>
      <c r="D213" s="39"/>
      <c r="F213" s="89"/>
    </row>
    <row r="214" spans="1:6" s="37" customFormat="1" ht="12.75" hidden="1" customHeight="1">
      <c r="A214" s="38"/>
      <c r="B214" s="41" t="s">
        <v>558</v>
      </c>
      <c r="C214" s="51" t="s">
        <v>167</v>
      </c>
      <c r="D214" s="39"/>
      <c r="F214" s="89"/>
    </row>
    <row r="215" spans="1:6" s="37" customFormat="1" ht="12.75" hidden="1" customHeight="1">
      <c r="A215" s="38"/>
      <c r="B215" s="41" t="s">
        <v>558</v>
      </c>
      <c r="C215" s="51" t="s">
        <v>760</v>
      </c>
      <c r="D215" s="39"/>
      <c r="F215" s="89"/>
    </row>
    <row r="216" spans="1:6" s="37" customFormat="1" ht="12.75" hidden="1" customHeight="1">
      <c r="A216" s="38"/>
      <c r="B216" s="41" t="s">
        <v>558</v>
      </c>
      <c r="C216" s="51" t="s">
        <v>761</v>
      </c>
      <c r="D216" s="39"/>
      <c r="F216" s="89"/>
    </row>
    <row r="217" spans="1:6" s="37" customFormat="1" ht="12.75" hidden="1" customHeight="1">
      <c r="A217" s="38"/>
      <c r="B217" s="41" t="s">
        <v>558</v>
      </c>
      <c r="C217" s="51" t="s">
        <v>762</v>
      </c>
      <c r="D217" s="39"/>
      <c r="F217" s="89"/>
    </row>
    <row r="218" spans="1:6" s="37" customFormat="1" ht="12.75" hidden="1" customHeight="1">
      <c r="A218" s="38"/>
      <c r="B218" s="41" t="s">
        <v>558</v>
      </c>
      <c r="C218" s="51" t="s">
        <v>961</v>
      </c>
      <c r="D218" s="39"/>
      <c r="F218" s="89"/>
    </row>
    <row r="219" spans="1:6" s="37" customFormat="1" ht="12.75" hidden="1" customHeight="1">
      <c r="A219" s="38"/>
      <c r="B219" s="41" t="s">
        <v>559</v>
      </c>
      <c r="C219" s="51" t="s">
        <v>492</v>
      </c>
      <c r="D219" s="39"/>
      <c r="F219" s="89"/>
    </row>
    <row r="220" spans="1:6" s="37" customFormat="1" ht="12.75" hidden="1" customHeight="1">
      <c r="A220" s="38"/>
      <c r="B220" s="41" t="s">
        <v>559</v>
      </c>
      <c r="C220" s="51" t="s">
        <v>335</v>
      </c>
      <c r="D220" s="39"/>
      <c r="F220" s="89"/>
    </row>
    <row r="221" spans="1:6" s="37" customFormat="1" ht="12.75" hidden="1" customHeight="1">
      <c r="A221" s="38"/>
      <c r="B221" s="41" t="s">
        <v>352</v>
      </c>
      <c r="C221" s="51" t="s">
        <v>493</v>
      </c>
      <c r="D221" s="39"/>
      <c r="F221" s="89"/>
    </row>
    <row r="222" spans="1:6" s="37" customFormat="1" ht="12.75" hidden="1" customHeight="1">
      <c r="A222" s="38"/>
      <c r="B222" s="41" t="s">
        <v>559</v>
      </c>
      <c r="C222" s="51" t="s">
        <v>685</v>
      </c>
      <c r="D222" s="39"/>
      <c r="F222" s="89"/>
    </row>
    <row r="223" spans="1:6" s="37" customFormat="1" ht="12.75" hidden="1" customHeight="1">
      <c r="A223" s="38"/>
      <c r="B223" s="41" t="s">
        <v>559</v>
      </c>
      <c r="C223" s="51" t="s">
        <v>526</v>
      </c>
      <c r="D223" s="39"/>
      <c r="F223" s="89"/>
    </row>
    <row r="224" spans="1:6" s="37" customFormat="1" ht="12.75" hidden="1" customHeight="1">
      <c r="A224" s="38"/>
      <c r="B224" s="41" t="s">
        <v>559</v>
      </c>
      <c r="C224" s="51" t="s">
        <v>686</v>
      </c>
      <c r="D224" s="39"/>
      <c r="F224" s="89"/>
    </row>
    <row r="225" spans="1:6" s="37" customFormat="1" ht="12.75" hidden="1" customHeight="1">
      <c r="A225" s="38"/>
      <c r="B225" s="41" t="s">
        <v>352</v>
      </c>
      <c r="C225" s="51" t="s">
        <v>687</v>
      </c>
      <c r="D225" s="39"/>
      <c r="F225" s="89"/>
    </row>
    <row r="226" spans="1:6" s="37" customFormat="1" ht="12.75" hidden="1" customHeight="1">
      <c r="A226" s="38"/>
      <c r="B226" s="41" t="s">
        <v>559</v>
      </c>
      <c r="C226" s="51" t="s">
        <v>688</v>
      </c>
      <c r="D226" s="39"/>
      <c r="F226" s="89"/>
    </row>
    <row r="227" spans="1:6" s="37" customFormat="1" ht="12.75" hidden="1" customHeight="1">
      <c r="A227" s="38"/>
      <c r="B227" s="41" t="s">
        <v>559</v>
      </c>
      <c r="C227" s="51" t="s">
        <v>336</v>
      </c>
      <c r="D227" s="39"/>
      <c r="F227" s="89"/>
    </row>
    <row r="228" spans="1:6" s="37" customFormat="1" ht="12.75" hidden="1" customHeight="1">
      <c r="A228" s="38"/>
      <c r="B228" s="41" t="s">
        <v>352</v>
      </c>
      <c r="C228" s="51" t="s">
        <v>353</v>
      </c>
      <c r="D228" s="39"/>
      <c r="F228" s="89"/>
    </row>
    <row r="229" spans="1:6" s="37" customFormat="1" ht="12.75" hidden="1" customHeight="1">
      <c r="A229" s="38"/>
      <c r="B229" s="41" t="s">
        <v>352</v>
      </c>
      <c r="C229" s="51" t="s">
        <v>497</v>
      </c>
      <c r="D229" s="39"/>
      <c r="F229" s="89"/>
    </row>
    <row r="230" spans="1:6" s="37" customFormat="1" ht="12.75" hidden="1" customHeight="1">
      <c r="A230" s="38"/>
      <c r="B230" s="122" t="s">
        <v>559</v>
      </c>
      <c r="C230" s="51" t="s">
        <v>769</v>
      </c>
      <c r="D230" s="39"/>
      <c r="F230" s="89"/>
    </row>
    <row r="231" spans="1:6" s="37" customFormat="1" ht="12.75" hidden="1" customHeight="1">
      <c r="A231" s="38"/>
      <c r="B231" s="122" t="s">
        <v>559</v>
      </c>
      <c r="C231" s="51" t="s">
        <v>770</v>
      </c>
      <c r="D231" s="39"/>
      <c r="F231" s="89"/>
    </row>
    <row r="232" spans="1:6" s="37" customFormat="1" ht="12.75" hidden="1" customHeight="1">
      <c r="A232" s="38"/>
      <c r="B232" s="41" t="s">
        <v>352</v>
      </c>
      <c r="C232" s="51" t="s">
        <v>979</v>
      </c>
      <c r="D232" s="39"/>
      <c r="F232" s="89"/>
    </row>
    <row r="233" spans="1:6" s="120" customFormat="1" ht="12.75" hidden="1" customHeight="1">
      <c r="A233" s="118"/>
      <c r="B233" s="122" t="s">
        <v>560</v>
      </c>
      <c r="C233" s="51" t="s">
        <v>689</v>
      </c>
      <c r="D233" s="119"/>
      <c r="F233" s="121"/>
    </row>
    <row r="234" spans="1:6" s="37" customFormat="1" ht="12.75" hidden="1" customHeight="1">
      <c r="A234" s="38"/>
      <c r="B234" s="41" t="s">
        <v>560</v>
      </c>
      <c r="C234" s="51" t="s">
        <v>690</v>
      </c>
      <c r="D234" s="39"/>
      <c r="F234" s="89"/>
    </row>
    <row r="235" spans="1:6" s="37" customFormat="1" ht="12.75" hidden="1" customHeight="1">
      <c r="A235" s="38"/>
      <c r="B235" s="41" t="s">
        <v>560</v>
      </c>
      <c r="C235" s="51" t="s">
        <v>337</v>
      </c>
      <c r="D235" s="39"/>
      <c r="F235" s="89"/>
    </row>
    <row r="236" spans="1:6" s="37" customFormat="1" ht="12.75" hidden="1" customHeight="1">
      <c r="A236" s="38"/>
      <c r="B236" s="41" t="s">
        <v>560</v>
      </c>
      <c r="C236" s="51" t="s">
        <v>691</v>
      </c>
      <c r="D236" s="39"/>
      <c r="F236" s="89"/>
    </row>
    <row r="237" spans="1:6" s="37" customFormat="1" ht="12.75" hidden="1" customHeight="1">
      <c r="A237" s="38"/>
      <c r="B237" s="41" t="s">
        <v>560</v>
      </c>
      <c r="C237" s="51" t="s">
        <v>692</v>
      </c>
      <c r="D237" s="39"/>
      <c r="F237" s="89"/>
    </row>
    <row r="238" spans="1:6" s="37" customFormat="1" ht="12.75" hidden="1" customHeight="1">
      <c r="A238" s="38"/>
      <c r="B238" s="41" t="s">
        <v>560</v>
      </c>
      <c r="C238" s="51" t="s">
        <v>693</v>
      </c>
      <c r="D238" s="39"/>
      <c r="F238" s="89"/>
    </row>
    <row r="239" spans="1:6" s="37" customFormat="1" ht="12.75" hidden="1" customHeight="1">
      <c r="A239" s="38"/>
      <c r="B239" s="41" t="s">
        <v>560</v>
      </c>
      <c r="C239" s="51" t="s">
        <v>694</v>
      </c>
      <c r="D239" s="39"/>
      <c r="F239" s="89"/>
    </row>
    <row r="240" spans="1:6" s="37" customFormat="1" ht="12.75" hidden="1" customHeight="1">
      <c r="A240" s="38"/>
      <c r="B240" s="41" t="s">
        <v>560</v>
      </c>
      <c r="C240" s="51" t="s">
        <v>695</v>
      </c>
      <c r="D240" s="39"/>
      <c r="F240" s="89"/>
    </row>
    <row r="241" spans="1:6" s="37" customFormat="1" ht="12.75" hidden="1" customHeight="1">
      <c r="A241" s="38"/>
      <c r="B241" s="41" t="s">
        <v>560</v>
      </c>
      <c r="C241" s="51" t="s">
        <v>733</v>
      </c>
      <c r="D241" s="39"/>
      <c r="F241" s="89"/>
    </row>
    <row r="242" spans="1:6" s="37" customFormat="1" ht="12.75" hidden="1" customHeight="1">
      <c r="A242" s="38"/>
      <c r="B242" s="90" t="s">
        <v>560</v>
      </c>
      <c r="C242" s="51" t="s">
        <v>744</v>
      </c>
      <c r="D242" s="39"/>
      <c r="F242" s="89"/>
    </row>
    <row r="243" spans="1:6" s="37" customFormat="1" ht="12.75" hidden="1" customHeight="1">
      <c r="A243" s="38"/>
      <c r="B243" s="41" t="s">
        <v>561</v>
      </c>
      <c r="C243" s="51" t="s">
        <v>696</v>
      </c>
      <c r="D243" s="39"/>
      <c r="F243" s="89"/>
    </row>
    <row r="244" spans="1:6" s="37" customFormat="1" ht="12.75" hidden="1" customHeight="1">
      <c r="A244" s="38"/>
      <c r="B244" s="41" t="s">
        <v>561</v>
      </c>
      <c r="C244" s="51" t="s">
        <v>697</v>
      </c>
      <c r="D244" s="39"/>
      <c r="F244" s="89"/>
    </row>
    <row r="245" spans="1:6" s="37" customFormat="1" ht="12.75" hidden="1" customHeight="1">
      <c r="A245" s="38"/>
      <c r="B245" s="41" t="s">
        <v>561</v>
      </c>
      <c r="C245" s="51" t="s">
        <v>698</v>
      </c>
      <c r="D245" s="39"/>
      <c r="F245" s="89"/>
    </row>
    <row r="246" spans="1:6" s="37" customFormat="1" ht="12.75" hidden="1" customHeight="1">
      <c r="A246" s="38"/>
      <c r="B246" s="41" t="s">
        <v>561</v>
      </c>
      <c r="C246" s="51" t="s">
        <v>699</v>
      </c>
      <c r="D246" s="39"/>
      <c r="F246" s="89"/>
    </row>
    <row r="247" spans="1:6" s="37" customFormat="1" ht="12.75" hidden="1" customHeight="1">
      <c r="A247" s="38"/>
      <c r="B247" s="41" t="s">
        <v>561</v>
      </c>
      <c r="C247" s="51" t="s">
        <v>700</v>
      </c>
      <c r="D247" s="39"/>
      <c r="F247" s="89"/>
    </row>
    <row r="248" spans="1:6" s="37" customFormat="1" ht="12.75" hidden="1" customHeight="1">
      <c r="A248" s="38"/>
      <c r="B248" s="41" t="s">
        <v>561</v>
      </c>
      <c r="C248" s="51" t="s">
        <v>701</v>
      </c>
      <c r="D248" s="39"/>
      <c r="F248" s="89"/>
    </row>
    <row r="249" spans="1:6" s="37" customFormat="1" ht="12.75" hidden="1" customHeight="1">
      <c r="A249" s="38"/>
      <c r="B249" s="41" t="s">
        <v>561</v>
      </c>
      <c r="C249" s="51" t="s">
        <v>702</v>
      </c>
      <c r="D249" s="39"/>
      <c r="F249" s="89"/>
    </row>
    <row r="250" spans="1:6" s="37" customFormat="1" ht="12.75" hidden="1" customHeight="1">
      <c r="A250" s="38"/>
      <c r="B250" s="41" t="s">
        <v>561</v>
      </c>
      <c r="C250" s="51" t="s">
        <v>703</v>
      </c>
      <c r="D250" s="39"/>
      <c r="F250" s="89"/>
    </row>
    <row r="251" spans="1:6" s="37" customFormat="1" ht="12.75" hidden="1" customHeight="1">
      <c r="A251" s="38"/>
      <c r="B251" s="41" t="s">
        <v>561</v>
      </c>
      <c r="C251" s="51" t="s">
        <v>704</v>
      </c>
      <c r="D251" s="39"/>
      <c r="F251" s="89"/>
    </row>
    <row r="252" spans="1:6" s="37" customFormat="1" ht="12.75" hidden="1" customHeight="1">
      <c r="A252" s="38"/>
      <c r="B252" s="41" t="s">
        <v>561</v>
      </c>
      <c r="C252" s="51" t="s">
        <v>705</v>
      </c>
      <c r="D252" s="39"/>
      <c r="F252" s="89"/>
    </row>
    <row r="253" spans="1:6" s="37" customFormat="1" ht="12.75" hidden="1" customHeight="1">
      <c r="A253" s="38"/>
      <c r="B253" s="41" t="s">
        <v>561</v>
      </c>
      <c r="C253" s="51" t="s">
        <v>175</v>
      </c>
      <c r="D253" s="39"/>
      <c r="F253" s="89"/>
    </row>
    <row r="254" spans="1:6" s="37" customFormat="1" ht="12.75" hidden="1" customHeight="1">
      <c r="A254" s="38"/>
      <c r="B254" s="41" t="s">
        <v>561</v>
      </c>
      <c r="C254" s="51" t="s">
        <v>176</v>
      </c>
      <c r="D254" s="39"/>
      <c r="F254" s="89"/>
    </row>
    <row r="255" spans="1:6" s="37" customFormat="1" ht="12.75" hidden="1" customHeight="1">
      <c r="A255" s="38"/>
      <c r="B255" s="41" t="s">
        <v>561</v>
      </c>
      <c r="C255" s="51" t="s">
        <v>177</v>
      </c>
      <c r="D255" s="39"/>
      <c r="F255" s="89"/>
    </row>
    <row r="256" spans="1:6" s="37" customFormat="1" ht="12.75" hidden="1" customHeight="1">
      <c r="A256" s="38"/>
      <c r="B256" s="41" t="s">
        <v>561</v>
      </c>
      <c r="C256" s="51" t="s">
        <v>178</v>
      </c>
      <c r="D256" s="39"/>
      <c r="F256" s="89"/>
    </row>
    <row r="257" spans="1:6" s="37" customFormat="1" ht="12.75" hidden="1" customHeight="1">
      <c r="A257" s="38"/>
      <c r="B257" s="41" t="s">
        <v>561</v>
      </c>
      <c r="C257" s="51" t="s">
        <v>179</v>
      </c>
      <c r="D257" s="39"/>
      <c r="F257" s="89"/>
    </row>
    <row r="258" spans="1:6" s="37" customFormat="1" ht="12.75" hidden="1" customHeight="1">
      <c r="A258" s="38"/>
      <c r="B258" s="41" t="s">
        <v>561</v>
      </c>
      <c r="C258" s="51" t="s">
        <v>180</v>
      </c>
      <c r="D258" s="39"/>
      <c r="F258" s="89"/>
    </row>
    <row r="259" spans="1:6" s="37" customFormat="1" ht="12.75" hidden="1" customHeight="1">
      <c r="A259" s="38"/>
      <c r="B259" s="41" t="s">
        <v>561</v>
      </c>
      <c r="C259" s="51" t="s">
        <v>181</v>
      </c>
      <c r="D259" s="39"/>
      <c r="F259" s="89"/>
    </row>
    <row r="260" spans="1:6" s="37" customFormat="1" ht="12.75" hidden="1" customHeight="1">
      <c r="A260" s="38"/>
      <c r="B260" s="41" t="s">
        <v>561</v>
      </c>
      <c r="C260" s="51" t="s">
        <v>182</v>
      </c>
      <c r="D260" s="39"/>
      <c r="F260" s="89"/>
    </row>
    <row r="261" spans="1:6" s="37" customFormat="1" ht="12.75" hidden="1" customHeight="1">
      <c r="A261" s="38"/>
      <c r="B261" s="41" t="s">
        <v>561</v>
      </c>
      <c r="C261" s="51" t="s">
        <v>183</v>
      </c>
      <c r="D261" s="39"/>
      <c r="F261" s="89"/>
    </row>
    <row r="262" spans="1:6" s="37" customFormat="1" ht="12.75" hidden="1" customHeight="1">
      <c r="A262" s="38"/>
      <c r="B262" s="41" t="s">
        <v>561</v>
      </c>
      <c r="C262" s="51" t="s">
        <v>338</v>
      </c>
      <c r="D262" s="39"/>
      <c r="F262" s="89"/>
    </row>
    <row r="263" spans="1:6" s="37" customFormat="1" ht="12.75" hidden="1" customHeight="1">
      <c r="A263" s="38"/>
      <c r="B263" s="41" t="s">
        <v>561</v>
      </c>
      <c r="C263" s="51" t="s">
        <v>184</v>
      </c>
      <c r="D263" s="39"/>
      <c r="F263" s="89"/>
    </row>
    <row r="264" spans="1:6" s="37" customFormat="1" ht="12.75" hidden="1" customHeight="1">
      <c r="A264" s="38"/>
      <c r="B264" s="41" t="s">
        <v>561</v>
      </c>
      <c r="C264" s="51" t="s">
        <v>498</v>
      </c>
      <c r="D264" s="39"/>
      <c r="F264" s="89"/>
    </row>
    <row r="265" spans="1:6" s="37" customFormat="1" ht="12.75" hidden="1" customHeight="1">
      <c r="A265" s="38"/>
      <c r="B265" s="41" t="s">
        <v>561</v>
      </c>
      <c r="C265" s="51" t="s">
        <v>747</v>
      </c>
      <c r="D265" s="39"/>
      <c r="F265" s="89"/>
    </row>
    <row r="266" spans="1:6" s="37" customFormat="1" ht="12.75" hidden="1" customHeight="1">
      <c r="A266" s="38"/>
      <c r="B266" s="41" t="s">
        <v>561</v>
      </c>
      <c r="C266" s="51" t="s">
        <v>748</v>
      </c>
      <c r="D266" s="39"/>
      <c r="F266" s="89"/>
    </row>
    <row r="267" spans="1:6" s="37" customFormat="1" ht="12.75" hidden="1" customHeight="1">
      <c r="A267" s="38"/>
      <c r="B267" s="41" t="s">
        <v>562</v>
      </c>
      <c r="C267" s="51" t="s">
        <v>706</v>
      </c>
      <c r="D267" s="39"/>
      <c r="F267" s="89"/>
    </row>
    <row r="268" spans="1:6" s="37" customFormat="1" ht="12.75" hidden="1" customHeight="1">
      <c r="A268" s="38"/>
      <c r="B268" s="41" t="s">
        <v>562</v>
      </c>
      <c r="C268" s="51" t="s">
        <v>707</v>
      </c>
      <c r="D268" s="39"/>
      <c r="F268" s="89"/>
    </row>
    <row r="269" spans="1:6" s="37" customFormat="1" ht="12.75" hidden="1" customHeight="1">
      <c r="A269" s="38"/>
      <c r="B269" s="41" t="s">
        <v>562</v>
      </c>
      <c r="C269" s="51" t="s">
        <v>339</v>
      </c>
      <c r="D269" s="39"/>
      <c r="F269" s="89"/>
    </row>
    <row r="270" spans="1:6" s="37" customFormat="1" ht="12.75" hidden="1" customHeight="1">
      <c r="A270" s="38"/>
      <c r="B270" s="41" t="s">
        <v>562</v>
      </c>
      <c r="C270" s="51" t="s">
        <v>340</v>
      </c>
      <c r="D270" s="39"/>
      <c r="F270" s="89"/>
    </row>
    <row r="271" spans="1:6" s="37" customFormat="1" ht="12.75" hidden="1" customHeight="1">
      <c r="A271" s="38"/>
      <c r="B271" s="41" t="s">
        <v>562</v>
      </c>
      <c r="C271" s="51" t="s">
        <v>126</v>
      </c>
      <c r="D271" s="39"/>
      <c r="F271" s="89"/>
    </row>
    <row r="272" spans="1:6" s="37" customFormat="1" ht="12.75" hidden="1" customHeight="1">
      <c r="A272" s="38"/>
      <c r="B272" s="41" t="s">
        <v>562</v>
      </c>
      <c r="C272" s="51" t="s">
        <v>354</v>
      </c>
      <c r="D272" s="39"/>
      <c r="F272" s="89"/>
    </row>
    <row r="273" spans="1:6" s="37" customFormat="1" ht="12.75" hidden="1" customHeight="1">
      <c r="A273" s="38"/>
      <c r="B273" s="41" t="s">
        <v>563</v>
      </c>
      <c r="C273" s="51" t="s">
        <v>708</v>
      </c>
      <c r="D273" s="39"/>
      <c r="F273" s="89"/>
    </row>
    <row r="274" spans="1:6" s="37" customFormat="1" ht="12.75" hidden="1" customHeight="1">
      <c r="A274" s="38"/>
      <c r="B274" s="41" t="s">
        <v>563</v>
      </c>
      <c r="C274" s="51" t="s">
        <v>341</v>
      </c>
      <c r="D274" s="39"/>
      <c r="F274" s="89"/>
    </row>
    <row r="275" spans="1:6" s="37" customFormat="1" ht="12.75" hidden="1" customHeight="1">
      <c r="A275" s="38"/>
      <c r="B275" s="41" t="s">
        <v>563</v>
      </c>
      <c r="C275" s="51" t="s">
        <v>342</v>
      </c>
      <c r="D275" s="39"/>
      <c r="F275" s="89"/>
    </row>
    <row r="276" spans="1:6" s="37" customFormat="1" ht="12.75" hidden="1" customHeight="1">
      <c r="A276" s="38"/>
      <c r="B276" s="41" t="s">
        <v>563</v>
      </c>
      <c r="C276" s="51" t="s">
        <v>448</v>
      </c>
      <c r="D276" s="39"/>
      <c r="F276" s="89"/>
    </row>
    <row r="277" spans="1:6" s="37" customFormat="1" ht="12.75" hidden="1" customHeight="1">
      <c r="A277" s="38"/>
      <c r="B277" s="41" t="s">
        <v>563</v>
      </c>
      <c r="C277" s="51" t="s">
        <v>449</v>
      </c>
      <c r="D277" s="39"/>
      <c r="F277" s="89"/>
    </row>
    <row r="278" spans="1:6" s="37" customFormat="1" ht="12.75" hidden="1" customHeight="1">
      <c r="A278" s="38"/>
      <c r="B278" s="41" t="s">
        <v>563</v>
      </c>
      <c r="C278" s="51" t="s">
        <v>127</v>
      </c>
      <c r="D278" s="39"/>
      <c r="F278" s="89"/>
    </row>
    <row r="279" spans="1:6" s="37" customFormat="1" ht="12.75" hidden="1" customHeight="1">
      <c r="A279" s="38"/>
      <c r="B279" s="41" t="s">
        <v>563</v>
      </c>
      <c r="C279" s="51" t="s">
        <v>128</v>
      </c>
      <c r="D279" s="39"/>
      <c r="F279" s="89"/>
    </row>
    <row r="280" spans="1:6" s="37" customFormat="1" ht="12.75" hidden="1" customHeight="1">
      <c r="A280" s="38"/>
      <c r="B280" s="41" t="s">
        <v>679</v>
      </c>
      <c r="C280" s="51" t="s">
        <v>450</v>
      </c>
      <c r="D280" s="39"/>
      <c r="F280" s="89"/>
    </row>
    <row r="281" spans="1:6" s="37" customFormat="1" ht="12.75" hidden="1" customHeight="1">
      <c r="A281" s="38"/>
      <c r="B281" s="41" t="s">
        <v>679</v>
      </c>
      <c r="C281" s="51" t="s">
        <v>343</v>
      </c>
      <c r="D281" s="39"/>
      <c r="F281" s="89"/>
    </row>
    <row r="282" spans="1:6" s="37" customFormat="1" ht="12.75" hidden="1" customHeight="1">
      <c r="A282" s="38"/>
      <c r="B282" s="41" t="s">
        <v>679</v>
      </c>
      <c r="C282" s="51" t="s">
        <v>344</v>
      </c>
      <c r="D282" s="39"/>
      <c r="F282" s="89"/>
    </row>
    <row r="283" spans="1:6" s="37" customFormat="1" ht="12.75" hidden="1" customHeight="1">
      <c r="A283" s="38"/>
      <c r="B283" s="41" t="s">
        <v>679</v>
      </c>
      <c r="C283" s="51" t="s">
        <v>451</v>
      </c>
      <c r="D283" s="39"/>
      <c r="F283" s="89"/>
    </row>
    <row r="284" spans="1:6" s="37" customFormat="1" ht="12.75" hidden="1" customHeight="1">
      <c r="A284" s="38"/>
      <c r="B284" s="41" t="s">
        <v>679</v>
      </c>
      <c r="C284" s="51" t="s">
        <v>452</v>
      </c>
      <c r="D284" s="39"/>
      <c r="F284" s="89"/>
    </row>
    <row r="285" spans="1:6" s="37" customFormat="1" ht="12.75" hidden="1" customHeight="1">
      <c r="A285" s="38"/>
      <c r="B285" s="41" t="s">
        <v>679</v>
      </c>
      <c r="C285" s="51" t="s">
        <v>453</v>
      </c>
      <c r="D285" s="39"/>
      <c r="F285" s="89"/>
    </row>
    <row r="286" spans="1:6" s="37" customFormat="1" ht="12.75" hidden="1" customHeight="1">
      <c r="A286" s="38"/>
      <c r="B286" s="41" t="s">
        <v>679</v>
      </c>
      <c r="C286" s="51" t="s">
        <v>454</v>
      </c>
      <c r="D286" s="39"/>
      <c r="F286" s="89"/>
    </row>
    <row r="287" spans="1:6" s="37" customFormat="1" ht="12.75" hidden="1" customHeight="1">
      <c r="A287" s="38"/>
      <c r="B287" s="41" t="s">
        <v>679</v>
      </c>
      <c r="C287" s="51" t="s">
        <v>455</v>
      </c>
      <c r="D287" s="39"/>
      <c r="F287" s="89"/>
    </row>
    <row r="288" spans="1:6" s="37" customFormat="1" ht="12.75" hidden="1" customHeight="1">
      <c r="A288" s="38"/>
      <c r="B288" s="41" t="s">
        <v>679</v>
      </c>
      <c r="C288" s="51" t="s">
        <v>456</v>
      </c>
      <c r="D288" s="39"/>
      <c r="F288" s="89"/>
    </row>
    <row r="289" spans="1:6" s="37" customFormat="1" ht="12.75" hidden="1" customHeight="1">
      <c r="A289" s="38"/>
      <c r="B289" s="41" t="s">
        <v>376</v>
      </c>
      <c r="C289" s="51" t="s">
        <v>457</v>
      </c>
      <c r="D289" s="39"/>
      <c r="F289" s="89"/>
    </row>
    <row r="290" spans="1:6" s="37" customFormat="1" ht="12.75" hidden="1" customHeight="1">
      <c r="A290" s="38"/>
      <c r="B290" s="41" t="s">
        <v>376</v>
      </c>
      <c r="C290" s="51" t="s">
        <v>458</v>
      </c>
      <c r="D290" s="39"/>
      <c r="F290" s="89"/>
    </row>
    <row r="291" spans="1:6" s="37" customFormat="1" ht="12.75" hidden="1" customHeight="1">
      <c r="A291" s="38"/>
      <c r="B291" s="41" t="s">
        <v>376</v>
      </c>
      <c r="C291" s="51" t="s">
        <v>459</v>
      </c>
      <c r="D291" s="39"/>
      <c r="F291" s="89"/>
    </row>
    <row r="292" spans="1:6" s="37" customFormat="1" ht="12.75" hidden="1" customHeight="1">
      <c r="A292" s="38"/>
      <c r="B292" s="41" t="s">
        <v>376</v>
      </c>
      <c r="C292" s="51" t="s">
        <v>345</v>
      </c>
      <c r="D292" s="39"/>
      <c r="F292" s="89"/>
    </row>
    <row r="293" spans="1:6" s="37" customFormat="1" ht="12.75" hidden="1" customHeight="1">
      <c r="A293" s="38"/>
      <c r="B293" s="41" t="s">
        <v>376</v>
      </c>
      <c r="C293" s="51" t="s">
        <v>460</v>
      </c>
      <c r="D293" s="39"/>
      <c r="F293" s="89"/>
    </row>
    <row r="294" spans="1:6" s="37" customFormat="1" ht="12.75" hidden="1" customHeight="1">
      <c r="A294" s="38"/>
      <c r="B294" s="41" t="s">
        <v>376</v>
      </c>
      <c r="C294" s="51" t="s">
        <v>346</v>
      </c>
      <c r="D294" s="39"/>
      <c r="F294" s="89"/>
    </row>
    <row r="295" spans="1:6" s="37" customFormat="1" ht="12.75" hidden="1" customHeight="1">
      <c r="A295" s="38"/>
      <c r="B295" s="41" t="s">
        <v>376</v>
      </c>
      <c r="C295" s="51" t="s">
        <v>347</v>
      </c>
      <c r="D295" s="39"/>
      <c r="F295" s="89"/>
    </row>
    <row r="296" spans="1:6" s="37" customFormat="1" ht="12.75" hidden="1" customHeight="1">
      <c r="A296" s="38"/>
      <c r="B296" s="41" t="s">
        <v>376</v>
      </c>
      <c r="C296" s="51" t="s">
        <v>461</v>
      </c>
      <c r="D296" s="39"/>
      <c r="F296" s="89"/>
    </row>
    <row r="297" spans="1:6" s="37" customFormat="1" ht="12.75" hidden="1" customHeight="1">
      <c r="A297" s="38"/>
      <c r="B297" s="41" t="s">
        <v>376</v>
      </c>
      <c r="C297" s="51" t="s">
        <v>462</v>
      </c>
      <c r="D297" s="39"/>
      <c r="F297" s="89"/>
    </row>
    <row r="298" spans="1:6" s="37" customFormat="1" ht="12.75" hidden="1" customHeight="1">
      <c r="A298" s="38"/>
      <c r="B298" s="41" t="s">
        <v>376</v>
      </c>
      <c r="C298" s="51" t="s">
        <v>463</v>
      </c>
      <c r="D298" s="39"/>
      <c r="F298" s="89"/>
    </row>
    <row r="299" spans="1:6" s="37" customFormat="1" ht="12.75" hidden="1" customHeight="1">
      <c r="A299" s="38"/>
      <c r="B299" s="41" t="s">
        <v>376</v>
      </c>
      <c r="C299" s="51" t="s">
        <v>464</v>
      </c>
      <c r="D299" s="39"/>
      <c r="F299" s="89"/>
    </row>
    <row r="300" spans="1:6" s="37" customFormat="1" ht="12.75" hidden="1" customHeight="1">
      <c r="A300" s="38"/>
      <c r="B300" s="41" t="s">
        <v>376</v>
      </c>
      <c r="C300" s="51" t="s">
        <v>278</v>
      </c>
      <c r="D300" s="39"/>
      <c r="F300" s="89"/>
    </row>
    <row r="301" spans="1:6" s="37" customFormat="1" ht="12.75" hidden="1" customHeight="1">
      <c r="A301" s="38"/>
      <c r="B301" s="41" t="s">
        <v>376</v>
      </c>
      <c r="C301" s="51" t="s">
        <v>759</v>
      </c>
      <c r="D301" s="39"/>
      <c r="F301" s="89"/>
    </row>
    <row r="302" spans="1:6" s="37" customFormat="1" ht="12.75" hidden="1" customHeight="1">
      <c r="A302" s="38"/>
      <c r="B302" s="41" t="s">
        <v>564</v>
      </c>
      <c r="C302" s="51" t="s">
        <v>279</v>
      </c>
      <c r="D302" s="39"/>
      <c r="F302" s="89"/>
    </row>
    <row r="303" spans="1:6" s="37" customFormat="1" ht="12.75" hidden="1" customHeight="1">
      <c r="A303" s="38"/>
      <c r="B303" s="41" t="s">
        <v>564</v>
      </c>
      <c r="C303" s="51" t="s">
        <v>280</v>
      </c>
      <c r="D303" s="39"/>
      <c r="F303" s="89"/>
    </row>
    <row r="304" spans="1:6" s="37" customFormat="1" ht="12.75" hidden="1" customHeight="1">
      <c r="A304" s="38"/>
      <c r="B304" s="41" t="s">
        <v>564</v>
      </c>
      <c r="C304" s="51" t="s">
        <v>281</v>
      </c>
      <c r="D304" s="39"/>
      <c r="F304" s="89"/>
    </row>
    <row r="305" spans="1:6" s="37" customFormat="1" ht="12.75" hidden="1" customHeight="1">
      <c r="A305" s="38"/>
      <c r="B305" s="41" t="s">
        <v>564</v>
      </c>
      <c r="C305" s="51" t="s">
        <v>282</v>
      </c>
      <c r="D305" s="39"/>
      <c r="F305" s="89"/>
    </row>
    <row r="306" spans="1:6" s="37" customFormat="1" ht="12.75" hidden="1" customHeight="1">
      <c r="A306" s="38"/>
      <c r="B306" s="41" t="s">
        <v>564</v>
      </c>
      <c r="C306" s="51" t="s">
        <v>283</v>
      </c>
      <c r="D306" s="39"/>
      <c r="F306" s="89"/>
    </row>
    <row r="307" spans="1:6" s="37" customFormat="1" ht="12.75" hidden="1" customHeight="1">
      <c r="A307" s="38"/>
      <c r="B307" s="41" t="s">
        <v>564</v>
      </c>
      <c r="C307" s="50" t="s">
        <v>284</v>
      </c>
      <c r="D307" s="39"/>
      <c r="F307" s="89"/>
    </row>
    <row r="308" spans="1:6" s="37" customFormat="1" ht="12.75" hidden="1" customHeight="1">
      <c r="A308" s="38"/>
      <c r="B308" s="41" t="s">
        <v>564</v>
      </c>
      <c r="C308" s="50" t="s">
        <v>285</v>
      </c>
      <c r="D308" s="39"/>
      <c r="F308" s="89"/>
    </row>
    <row r="309" spans="1:6" s="37" customFormat="1" ht="12.75" hidden="1" customHeight="1">
      <c r="A309" s="38"/>
      <c r="B309" s="41" t="s">
        <v>564</v>
      </c>
      <c r="C309" s="50" t="s">
        <v>286</v>
      </c>
      <c r="D309" s="39"/>
      <c r="F309" s="89"/>
    </row>
    <row r="310" spans="1:6" s="37" customFormat="1" ht="12.75" hidden="1" customHeight="1">
      <c r="A310" s="38"/>
      <c r="B310" s="41" t="s">
        <v>564</v>
      </c>
      <c r="C310" s="50" t="s">
        <v>287</v>
      </c>
      <c r="D310" s="39"/>
      <c r="F310" s="89"/>
    </row>
    <row r="311" spans="1:6" s="37" customFormat="1" ht="12.75" hidden="1" customHeight="1">
      <c r="A311" s="38"/>
      <c r="B311" s="41" t="s">
        <v>564</v>
      </c>
      <c r="C311" s="50" t="s">
        <v>288</v>
      </c>
      <c r="D311" s="39"/>
      <c r="F311" s="89"/>
    </row>
    <row r="312" spans="1:6" s="37" customFormat="1" ht="12.75" hidden="1" customHeight="1">
      <c r="A312" s="38"/>
      <c r="B312" s="41" t="s">
        <v>564</v>
      </c>
      <c r="C312" s="50" t="s">
        <v>289</v>
      </c>
      <c r="D312" s="39"/>
      <c r="F312" s="89"/>
    </row>
    <row r="313" spans="1:6" s="37" customFormat="1" ht="12.75" hidden="1" customHeight="1">
      <c r="A313" s="38"/>
      <c r="B313" s="41" t="s">
        <v>564</v>
      </c>
      <c r="C313" s="50" t="s">
        <v>290</v>
      </c>
      <c r="D313" s="39"/>
      <c r="F313" s="89"/>
    </row>
    <row r="314" spans="1:6" s="37" customFormat="1" ht="12.75" hidden="1" customHeight="1">
      <c r="A314" s="38"/>
      <c r="B314" s="41" t="s">
        <v>564</v>
      </c>
      <c r="C314" s="50" t="s">
        <v>291</v>
      </c>
      <c r="D314" s="39"/>
      <c r="F314" s="89"/>
    </row>
    <row r="315" spans="1:6" s="37" customFormat="1" ht="12.75" hidden="1" customHeight="1">
      <c r="A315" s="38"/>
      <c r="B315" s="41" t="s">
        <v>564</v>
      </c>
      <c r="C315" s="50" t="s">
        <v>292</v>
      </c>
      <c r="D315" s="39"/>
      <c r="F315" s="89"/>
    </row>
    <row r="316" spans="1:6" s="37" customFormat="1" ht="12.75" hidden="1" customHeight="1">
      <c r="A316" s="38"/>
      <c r="B316" s="41" t="s">
        <v>564</v>
      </c>
      <c r="C316" s="50" t="s">
        <v>293</v>
      </c>
      <c r="D316" s="39"/>
      <c r="F316" s="89"/>
    </row>
    <row r="317" spans="1:6" s="37" customFormat="1" ht="12.75" hidden="1" customHeight="1">
      <c r="A317" s="38"/>
      <c r="B317" s="41" t="s">
        <v>564</v>
      </c>
      <c r="C317" s="50" t="s">
        <v>294</v>
      </c>
      <c r="D317" s="39"/>
      <c r="F317" s="89"/>
    </row>
    <row r="318" spans="1:6" s="37" customFormat="1" ht="12.75" hidden="1" customHeight="1">
      <c r="A318" s="38"/>
      <c r="B318" s="41" t="s">
        <v>564</v>
      </c>
      <c r="C318" s="50" t="s">
        <v>295</v>
      </c>
      <c r="D318" s="39"/>
      <c r="F318" s="89"/>
    </row>
    <row r="319" spans="1:6" s="37" customFormat="1" ht="12.75" hidden="1" customHeight="1">
      <c r="A319" s="38"/>
      <c r="B319" s="41" t="s">
        <v>565</v>
      </c>
      <c r="C319" s="51" t="s">
        <v>296</v>
      </c>
      <c r="D319" s="39"/>
      <c r="F319" s="89"/>
    </row>
    <row r="320" spans="1:6" s="37" customFormat="1" ht="12.75" hidden="1" customHeight="1">
      <c r="A320" s="38"/>
      <c r="B320" s="41" t="s">
        <v>565</v>
      </c>
      <c r="C320" s="51" t="s">
        <v>188</v>
      </c>
      <c r="D320" s="39"/>
      <c r="F320" s="89"/>
    </row>
    <row r="321" spans="1:6" s="37" customFormat="1" ht="12.75" hidden="1" customHeight="1">
      <c r="A321" s="38"/>
      <c r="B321" s="41" t="s">
        <v>565</v>
      </c>
      <c r="C321" s="51" t="s">
        <v>189</v>
      </c>
      <c r="D321" s="39"/>
      <c r="F321" s="89"/>
    </row>
    <row r="322" spans="1:6" s="37" customFormat="1" ht="12.75" hidden="1" customHeight="1">
      <c r="A322" s="38"/>
      <c r="B322" s="41" t="s">
        <v>565</v>
      </c>
      <c r="C322" s="51" t="s">
        <v>709</v>
      </c>
      <c r="D322" s="39"/>
      <c r="F322" s="89"/>
    </row>
    <row r="323" spans="1:6" s="37" customFormat="1" ht="12.75" hidden="1" customHeight="1">
      <c r="A323" s="38"/>
      <c r="B323" s="41" t="s">
        <v>566</v>
      </c>
      <c r="C323" s="51" t="s">
        <v>710</v>
      </c>
      <c r="D323" s="39"/>
      <c r="F323" s="89"/>
    </row>
    <row r="324" spans="1:6" s="37" customFormat="1" ht="12.75" hidden="1" customHeight="1">
      <c r="A324" s="38"/>
      <c r="B324" s="41" t="s">
        <v>566</v>
      </c>
      <c r="C324" s="51" t="s">
        <v>190</v>
      </c>
      <c r="D324" s="39"/>
      <c r="F324" s="89"/>
    </row>
    <row r="325" spans="1:6" s="37" customFormat="1" ht="12.75" hidden="1" customHeight="1">
      <c r="A325" s="38"/>
      <c r="B325" s="41" t="s">
        <v>377</v>
      </c>
      <c r="C325" s="51" t="s">
        <v>191</v>
      </c>
      <c r="D325" s="39"/>
      <c r="F325" s="89"/>
    </row>
    <row r="326" spans="1:6" s="37" customFormat="1" ht="12.75" hidden="1" customHeight="1">
      <c r="A326" s="38"/>
      <c r="B326" s="41" t="s">
        <v>377</v>
      </c>
      <c r="C326" s="51" t="s">
        <v>192</v>
      </c>
      <c r="D326" s="39"/>
      <c r="F326" s="89"/>
    </row>
    <row r="327" spans="1:6" s="37" customFormat="1" ht="12.75" hidden="1" customHeight="1">
      <c r="A327" s="38"/>
      <c r="B327" s="41" t="s">
        <v>377</v>
      </c>
      <c r="C327" s="51" t="s">
        <v>193</v>
      </c>
      <c r="D327" s="39"/>
      <c r="F327" s="89"/>
    </row>
    <row r="328" spans="1:6" s="37" customFormat="1" ht="12.75" hidden="1" customHeight="1">
      <c r="A328" s="38"/>
      <c r="B328" s="41" t="s">
        <v>377</v>
      </c>
      <c r="C328" s="51" t="s">
        <v>194</v>
      </c>
      <c r="D328" s="39"/>
      <c r="F328" s="89"/>
    </row>
    <row r="329" spans="1:6" s="37" customFormat="1" ht="12.75" hidden="1" customHeight="1">
      <c r="A329" s="38"/>
      <c r="B329" s="41" t="s">
        <v>377</v>
      </c>
      <c r="C329" s="51" t="s">
        <v>195</v>
      </c>
      <c r="D329" s="39"/>
      <c r="F329" s="89"/>
    </row>
    <row r="330" spans="1:6" s="37" customFormat="1" ht="12.75" hidden="1" customHeight="1">
      <c r="A330" s="38"/>
      <c r="B330" s="41" t="s">
        <v>377</v>
      </c>
      <c r="C330" s="51" t="s">
        <v>196</v>
      </c>
      <c r="D330" s="39"/>
      <c r="F330" s="89"/>
    </row>
    <row r="331" spans="1:6" s="37" customFormat="1" ht="12.75" hidden="1" customHeight="1">
      <c r="A331" s="38"/>
      <c r="B331" s="41" t="s">
        <v>377</v>
      </c>
      <c r="C331" s="51" t="s">
        <v>197</v>
      </c>
      <c r="D331" s="39"/>
      <c r="F331" s="89"/>
    </row>
    <row r="332" spans="1:6" s="37" customFormat="1" ht="12.75" hidden="1" customHeight="1">
      <c r="A332" s="38"/>
      <c r="B332" s="41" t="s">
        <v>377</v>
      </c>
      <c r="C332" s="51" t="s">
        <v>198</v>
      </c>
      <c r="D332" s="39"/>
      <c r="F332" s="89"/>
    </row>
    <row r="333" spans="1:6" s="37" customFormat="1" ht="12.75" hidden="1" customHeight="1">
      <c r="A333" s="38"/>
      <c r="B333" s="41" t="s">
        <v>377</v>
      </c>
      <c r="C333" s="51" t="s">
        <v>199</v>
      </c>
      <c r="D333" s="39"/>
      <c r="F333" s="89"/>
    </row>
    <row r="334" spans="1:6" s="37" customFormat="1" ht="12.75" hidden="1" customHeight="1">
      <c r="A334" s="38"/>
      <c r="B334" s="41" t="s">
        <v>377</v>
      </c>
      <c r="C334" s="51" t="s">
        <v>200</v>
      </c>
      <c r="D334" s="39"/>
      <c r="F334" s="89"/>
    </row>
    <row r="335" spans="1:6" s="37" customFormat="1" ht="12.75" hidden="1" customHeight="1">
      <c r="A335" s="38"/>
      <c r="B335" s="41" t="s">
        <v>377</v>
      </c>
      <c r="C335" s="51" t="s">
        <v>201</v>
      </c>
      <c r="F335" s="89"/>
    </row>
    <row r="336" spans="1:6" s="37" customFormat="1" ht="12.75" hidden="1" customHeight="1">
      <c r="A336" s="38"/>
      <c r="B336" s="41" t="s">
        <v>377</v>
      </c>
      <c r="C336" s="51" t="s">
        <v>202</v>
      </c>
      <c r="F336" s="89"/>
    </row>
    <row r="337" spans="1:6" s="37" customFormat="1" ht="12.75" hidden="1" customHeight="1">
      <c r="A337" s="38"/>
      <c r="B337" s="41" t="s">
        <v>377</v>
      </c>
      <c r="C337" s="51" t="s">
        <v>203</v>
      </c>
      <c r="F337" s="89"/>
    </row>
    <row r="338" spans="1:6" s="37" customFormat="1" ht="12.75" hidden="1" customHeight="1">
      <c r="A338" s="38"/>
      <c r="B338" s="41" t="s">
        <v>377</v>
      </c>
      <c r="C338" s="51" t="s">
        <v>204</v>
      </c>
      <c r="F338" s="89"/>
    </row>
    <row r="339" spans="1:6" s="37" customFormat="1" ht="12.75" hidden="1" customHeight="1">
      <c r="A339" s="38"/>
      <c r="B339" s="41" t="s">
        <v>377</v>
      </c>
      <c r="C339" s="51" t="s">
        <v>205</v>
      </c>
      <c r="F339" s="89"/>
    </row>
    <row r="340" spans="1:6" ht="12.75" hidden="1" customHeight="1">
      <c r="A340" s="38"/>
      <c r="B340" s="41" t="s">
        <v>377</v>
      </c>
      <c r="C340" s="51" t="s">
        <v>206</v>
      </c>
      <c r="E340" s="37"/>
      <c r="F340" s="89"/>
    </row>
    <row r="341" spans="1:6" ht="12.75" hidden="1" customHeight="1">
      <c r="A341" s="38"/>
      <c r="B341" s="41" t="s">
        <v>377</v>
      </c>
      <c r="C341" s="51" t="s">
        <v>208</v>
      </c>
      <c r="E341" s="37"/>
      <c r="F341" s="89"/>
    </row>
    <row r="342" spans="1:6" ht="12.75" hidden="1" customHeight="1">
      <c r="A342" s="38"/>
      <c r="B342" s="41" t="s">
        <v>377</v>
      </c>
      <c r="C342" s="51" t="s">
        <v>209</v>
      </c>
      <c r="E342" s="37"/>
      <c r="F342" s="89"/>
    </row>
    <row r="343" spans="1:6" ht="12.75" hidden="1" customHeight="1">
      <c r="A343" s="38"/>
      <c r="B343" s="41" t="s">
        <v>377</v>
      </c>
      <c r="C343" s="51" t="s">
        <v>210</v>
      </c>
      <c r="E343" s="37"/>
      <c r="F343" s="89"/>
    </row>
    <row r="344" spans="1:6" ht="12.75" hidden="1" customHeight="1">
      <c r="A344" s="38"/>
      <c r="B344" s="41" t="s">
        <v>377</v>
      </c>
      <c r="C344" s="51" t="s">
        <v>211</v>
      </c>
      <c r="E344" s="37"/>
      <c r="F344" s="89"/>
    </row>
    <row r="345" spans="1:6" hidden="1">
      <c r="A345" s="38"/>
      <c r="B345" s="41" t="s">
        <v>377</v>
      </c>
      <c r="C345" s="51" t="s">
        <v>212</v>
      </c>
      <c r="E345" s="37"/>
      <c r="F345" s="89"/>
    </row>
    <row r="346" spans="1:6" hidden="1">
      <c r="A346" s="38"/>
      <c r="B346" s="41" t="s">
        <v>377</v>
      </c>
      <c r="C346" s="51" t="s">
        <v>213</v>
      </c>
      <c r="E346" s="37"/>
      <c r="F346" s="89"/>
    </row>
    <row r="347" spans="1:6" hidden="1">
      <c r="A347" s="38"/>
      <c r="B347" s="41" t="s">
        <v>377</v>
      </c>
      <c r="C347" s="51" t="s">
        <v>214</v>
      </c>
      <c r="E347" s="37"/>
      <c r="F347" s="89"/>
    </row>
    <row r="348" spans="1:6" hidden="1">
      <c r="A348" s="38"/>
      <c r="B348" s="41" t="s">
        <v>377</v>
      </c>
      <c r="C348" s="51" t="s">
        <v>711</v>
      </c>
      <c r="E348" s="37"/>
      <c r="F348" s="89"/>
    </row>
    <row r="349" spans="1:6" hidden="1">
      <c r="A349" s="38"/>
      <c r="B349" s="41" t="s">
        <v>377</v>
      </c>
      <c r="C349" s="51" t="s">
        <v>215</v>
      </c>
      <c r="E349" s="37"/>
      <c r="F349" s="89"/>
    </row>
    <row r="350" spans="1:6" hidden="1">
      <c r="A350" s="38"/>
      <c r="B350" s="41" t="s">
        <v>377</v>
      </c>
      <c r="C350" s="51" t="s">
        <v>216</v>
      </c>
      <c r="E350" s="37"/>
      <c r="F350" s="89"/>
    </row>
    <row r="351" spans="1:6" hidden="1">
      <c r="A351" s="38"/>
      <c r="B351" s="41" t="s">
        <v>377</v>
      </c>
      <c r="C351" s="51" t="s">
        <v>264</v>
      </c>
      <c r="E351" s="37"/>
      <c r="F351" s="89"/>
    </row>
    <row r="352" spans="1:6" hidden="1">
      <c r="A352" s="38"/>
      <c r="B352" s="41" t="s">
        <v>377</v>
      </c>
      <c r="C352" s="51" t="s">
        <v>265</v>
      </c>
      <c r="E352" s="37"/>
      <c r="F352" s="89"/>
    </row>
    <row r="353" spans="1:6" hidden="1">
      <c r="A353" s="38"/>
      <c r="B353" s="41" t="s">
        <v>377</v>
      </c>
      <c r="C353" s="51" t="s">
        <v>266</v>
      </c>
      <c r="E353" s="37"/>
      <c r="F353" s="89"/>
    </row>
    <row r="354" spans="1:6" hidden="1">
      <c r="A354" s="38"/>
      <c r="B354" s="41" t="s">
        <v>377</v>
      </c>
      <c r="C354" s="51" t="s">
        <v>267</v>
      </c>
      <c r="E354" s="37"/>
      <c r="F354" s="89"/>
    </row>
    <row r="355" spans="1:6" hidden="1">
      <c r="A355" s="38"/>
      <c r="B355" s="41" t="s">
        <v>377</v>
      </c>
      <c r="C355" s="51" t="s">
        <v>268</v>
      </c>
      <c r="E355" s="37"/>
      <c r="F355" s="89"/>
    </row>
    <row r="356" spans="1:6" hidden="1">
      <c r="A356" s="38"/>
      <c r="B356" s="41" t="s">
        <v>377</v>
      </c>
      <c r="C356" s="51" t="s">
        <v>269</v>
      </c>
      <c r="E356" s="37"/>
      <c r="F356" s="89"/>
    </row>
    <row r="357" spans="1:6" hidden="1">
      <c r="A357" s="38"/>
      <c r="B357" s="41" t="s">
        <v>377</v>
      </c>
      <c r="C357" s="51" t="s">
        <v>270</v>
      </c>
      <c r="E357" s="37"/>
      <c r="F357" s="89"/>
    </row>
    <row r="358" spans="1:6" hidden="1">
      <c r="A358" s="38"/>
      <c r="B358" s="41" t="s">
        <v>377</v>
      </c>
      <c r="C358" s="51" t="s">
        <v>271</v>
      </c>
      <c r="E358" s="37"/>
      <c r="F358" s="89"/>
    </row>
    <row r="359" spans="1:6" hidden="1">
      <c r="A359" s="46"/>
      <c r="B359" s="41" t="s">
        <v>377</v>
      </c>
      <c r="C359" s="51" t="s">
        <v>272</v>
      </c>
      <c r="E359" s="37"/>
      <c r="F359" s="89"/>
    </row>
    <row r="360" spans="1:6" hidden="1">
      <c r="A360" s="46"/>
      <c r="B360" s="41" t="s">
        <v>377</v>
      </c>
      <c r="C360" s="51" t="s">
        <v>273</v>
      </c>
      <c r="E360" s="37"/>
      <c r="F360" s="89"/>
    </row>
    <row r="361" spans="1:6" hidden="1">
      <c r="A361" s="46"/>
      <c r="B361" s="41" t="s">
        <v>377</v>
      </c>
      <c r="C361" s="51" t="s">
        <v>274</v>
      </c>
      <c r="E361" s="37"/>
      <c r="F361" s="89"/>
    </row>
    <row r="362" spans="1:6" hidden="1">
      <c r="A362" s="46"/>
      <c r="B362" s="41" t="s">
        <v>377</v>
      </c>
      <c r="C362" s="51" t="s">
        <v>25</v>
      </c>
      <c r="E362" s="37"/>
      <c r="F362" s="89"/>
    </row>
    <row r="363" spans="1:6" hidden="1">
      <c r="A363" s="46"/>
      <c r="B363" s="41" t="s">
        <v>377</v>
      </c>
      <c r="C363" s="51" t="s">
        <v>26</v>
      </c>
      <c r="E363" s="37"/>
      <c r="F363" s="89"/>
    </row>
    <row r="364" spans="1:6" hidden="1">
      <c r="B364" s="41" t="s">
        <v>377</v>
      </c>
      <c r="C364" s="51" t="s">
        <v>27</v>
      </c>
      <c r="E364" s="37"/>
      <c r="F364" s="89"/>
    </row>
    <row r="365" spans="1:6" hidden="1">
      <c r="B365" s="41" t="s">
        <v>377</v>
      </c>
      <c r="C365" s="51" t="s">
        <v>28</v>
      </c>
      <c r="E365" s="37"/>
      <c r="F365" s="89"/>
    </row>
    <row r="366" spans="1:6" hidden="1">
      <c r="B366" s="41" t="s">
        <v>377</v>
      </c>
      <c r="C366" s="51" t="s">
        <v>29</v>
      </c>
      <c r="E366" s="37"/>
      <c r="F366" s="89"/>
    </row>
    <row r="367" spans="1:6" hidden="1">
      <c r="B367" s="41" t="s">
        <v>377</v>
      </c>
      <c r="C367" s="51" t="s">
        <v>30</v>
      </c>
      <c r="E367" s="37"/>
      <c r="F367" s="89"/>
    </row>
    <row r="368" spans="1:6" hidden="1">
      <c r="B368" s="41" t="s">
        <v>377</v>
      </c>
      <c r="C368" s="51" t="s">
        <v>31</v>
      </c>
      <c r="E368" s="37"/>
      <c r="F368" s="89"/>
    </row>
    <row r="369" spans="2:6" hidden="1">
      <c r="B369" s="41" t="s">
        <v>377</v>
      </c>
      <c r="C369" s="51" t="s">
        <v>32</v>
      </c>
      <c r="E369" s="37"/>
      <c r="F369" s="89"/>
    </row>
    <row r="370" spans="2:6" hidden="1">
      <c r="B370" s="41" t="s">
        <v>377</v>
      </c>
      <c r="C370" s="51" t="s">
        <v>33</v>
      </c>
      <c r="E370" s="37"/>
      <c r="F370" s="89"/>
    </row>
    <row r="371" spans="2:6" hidden="1">
      <c r="B371" s="41" t="s">
        <v>377</v>
      </c>
      <c r="C371" s="51" t="s">
        <v>34</v>
      </c>
      <c r="E371" s="37"/>
      <c r="F371" s="89"/>
    </row>
    <row r="372" spans="2:6" hidden="1">
      <c r="B372" s="41" t="s">
        <v>377</v>
      </c>
      <c r="C372" s="51" t="s">
        <v>35</v>
      </c>
      <c r="E372" s="37"/>
      <c r="F372" s="89"/>
    </row>
    <row r="373" spans="2:6" hidden="1">
      <c r="B373" s="52" t="s">
        <v>377</v>
      </c>
      <c r="C373" s="51" t="s">
        <v>36</v>
      </c>
      <c r="E373" s="37"/>
      <c r="F373" s="89"/>
    </row>
    <row r="374" spans="2:6" hidden="1">
      <c r="B374" s="52" t="s">
        <v>377</v>
      </c>
      <c r="C374" s="51" t="s">
        <v>712</v>
      </c>
      <c r="E374" s="37"/>
      <c r="F374" s="89"/>
    </row>
    <row r="375" spans="2:6" hidden="1">
      <c r="B375" s="52" t="s">
        <v>377</v>
      </c>
      <c r="C375" s="51" t="s">
        <v>713</v>
      </c>
      <c r="E375" s="37"/>
      <c r="F375" s="89"/>
    </row>
    <row r="376" spans="2:6" hidden="1">
      <c r="B376" s="52">
        <v>30</v>
      </c>
      <c r="C376" s="51" t="s">
        <v>960</v>
      </c>
      <c r="E376" s="37"/>
      <c r="F376" s="89"/>
    </row>
    <row r="377" spans="2:6" hidden="1">
      <c r="B377" s="52" t="s">
        <v>377</v>
      </c>
      <c r="C377" s="51" t="s">
        <v>714</v>
      </c>
      <c r="E377" s="37"/>
      <c r="F377" s="89"/>
    </row>
    <row r="378" spans="2:6" hidden="1">
      <c r="B378" s="52" t="s">
        <v>377</v>
      </c>
      <c r="C378" s="51" t="s">
        <v>168</v>
      </c>
      <c r="E378" s="37"/>
      <c r="F378" s="89"/>
    </row>
    <row r="379" spans="2:6" hidden="1">
      <c r="B379" s="52" t="s">
        <v>378</v>
      </c>
      <c r="C379" s="51" t="s">
        <v>37</v>
      </c>
      <c r="E379" s="37"/>
      <c r="F379" s="89"/>
    </row>
    <row r="380" spans="2:6" hidden="1">
      <c r="B380" s="52" t="s">
        <v>377</v>
      </c>
      <c r="C380" s="32" t="s">
        <v>981</v>
      </c>
      <c r="E380" s="37"/>
      <c r="F380" s="89"/>
    </row>
    <row r="381" spans="2:6" hidden="1"/>
    <row r="382" spans="2:6" hidden="1"/>
  </sheetData>
  <sheetProtection password="CCCC" sheet="1"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Label1">
          <controlPr defaultSize="0" autoLine="0" autoPict="0" r:id="rId5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4" name="Label1"/>
      </mc:Fallback>
    </mc:AlternateContent>
    <mc:AlternateContent xmlns:mc="http://schemas.openxmlformats.org/markup-compatibility/2006">
      <mc:Choice Requires="x14">
        <control shapeId="3074" r:id="rId6" name="Label2">
          <controlPr defaultSize="0" autoLine="0" autoPict="0" r:id="rId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6" name="Label2"/>
      </mc:Fallback>
    </mc:AlternateContent>
    <mc:AlternateContent xmlns:mc="http://schemas.openxmlformats.org/markup-compatibility/2006">
      <mc:Choice Requires="x14">
        <control shapeId="3077" r:id="rId8" name="CommandButton1">
          <controlPr locked="0" defaultSize="0" autoLine="0" r:id="rId9">
            <anchor moveWithCells="1">
              <from>
                <xdr:col>3</xdr:col>
                <xdr:colOff>28575</xdr:colOff>
                <xdr:row>16</xdr:row>
                <xdr:rowOff>219075</xdr:rowOff>
              </from>
              <to>
                <xdr:col>3</xdr:col>
                <xdr:colOff>1200150</xdr:colOff>
                <xdr:row>18</xdr:row>
                <xdr:rowOff>104775</xdr:rowOff>
              </to>
            </anchor>
          </controlPr>
        </control>
      </mc:Choice>
      <mc:Fallback>
        <control shapeId="3077" r:id="rId8" name="CommandButton1"/>
      </mc:Fallback>
    </mc:AlternateContent>
    <mc:AlternateContent xmlns:mc="http://schemas.openxmlformats.org/markup-compatibility/2006">
      <mc:Choice Requires="x14">
        <control shapeId="3080" r:id="rId10" name="CommandButton4">
          <controlPr locked="0" defaultSize="0" autoLine="0" r:id="rId11">
            <anchor moveWithCells="1">
              <from>
                <xdr:col>4</xdr:col>
                <xdr:colOff>2124075</xdr:colOff>
                <xdr:row>16</xdr:row>
                <xdr:rowOff>257175</xdr:rowOff>
              </from>
              <to>
                <xdr:col>5</xdr:col>
                <xdr:colOff>695325</xdr:colOff>
                <xdr:row>19</xdr:row>
                <xdr:rowOff>9525</xdr:rowOff>
              </to>
            </anchor>
          </controlPr>
        </control>
      </mc:Choice>
      <mc:Fallback>
        <control shapeId="3080" r:id="rId10" name="CommandButton4"/>
      </mc:Fallback>
    </mc:AlternateContent>
    <mc:AlternateContent xmlns:mc="http://schemas.openxmlformats.org/markup-compatibility/2006">
      <mc:Choice Requires="x14">
        <control shapeId="3081" r:id="rId12" name="CommandButton5">
          <controlPr locked="0" defaultSize="0" autoLine="0" r:id="rId13">
            <anchor moveWithCells="1">
              <from>
                <xdr:col>4</xdr:col>
                <xdr:colOff>2133600</xdr:colOff>
                <xdr:row>20</xdr:row>
                <xdr:rowOff>0</xdr:rowOff>
              </from>
              <to>
                <xdr:col>5</xdr:col>
                <xdr:colOff>685800</xdr:colOff>
                <xdr:row>22</xdr:row>
                <xdr:rowOff>9525</xdr:rowOff>
              </to>
            </anchor>
          </controlPr>
        </control>
      </mc:Choice>
      <mc:Fallback>
        <control shapeId="3081" r:id="rId12" name="CommandButton5"/>
      </mc:Fallback>
    </mc:AlternateContent>
    <mc:AlternateContent xmlns:mc="http://schemas.openxmlformats.org/markup-compatibility/2006">
      <mc:Choice Requires="x14">
        <control shapeId="3082" r:id="rId14" name="ComboBox3">
          <controlPr locked="0" defaultSize="0" autoLine="0" linkedCell="A29" listFillRange="A30:A58" r:id="rId15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342900</xdr:colOff>
                <xdr:row>3</xdr:row>
                <xdr:rowOff>66675</xdr:rowOff>
              </to>
            </anchor>
          </controlPr>
        </control>
      </mc:Choice>
      <mc:Fallback>
        <control shapeId="3082" r:id="rId14" name="ComboBox3"/>
      </mc:Fallback>
    </mc:AlternateContent>
    <mc:AlternateContent xmlns:mc="http://schemas.openxmlformats.org/markup-compatibility/2006">
      <mc:Choice Requires="x14">
        <control shapeId="3083" r:id="rId16" name="ComboBox4">
          <controlPr locked="0" defaultSize="0" autoLine="0" autoPict="0" linkedCell="D29" listFillRange="D30:D37" r:id="rId17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333375</xdr:colOff>
                <xdr:row>5</xdr:row>
                <xdr:rowOff>152400</xdr:rowOff>
              </to>
            </anchor>
          </controlPr>
        </control>
      </mc:Choice>
      <mc:Fallback>
        <control shapeId="3083" r:id="rId16" name="ComboBox4"/>
      </mc:Fallback>
    </mc:AlternateContent>
    <mc:AlternateContent xmlns:mc="http://schemas.openxmlformats.org/markup-compatibility/2006">
      <mc:Choice Requires="x14">
        <control shapeId="3084" r:id="rId18" name="Label3">
          <controlPr defaultSize="0" autoLine="0" r:id="rId19">
            <anchor moveWithCells="1">
              <from>
                <xdr:col>0</xdr:col>
                <xdr:colOff>123825</xdr:colOff>
                <xdr:row>6</xdr:row>
                <xdr:rowOff>19050</xdr:rowOff>
              </from>
              <to>
                <xdr:col>1</xdr:col>
                <xdr:colOff>1771650</xdr:colOff>
                <xdr:row>7</xdr:row>
                <xdr:rowOff>66675</xdr:rowOff>
              </to>
            </anchor>
          </controlPr>
        </control>
      </mc:Choice>
      <mc:Fallback>
        <control shapeId="3084" r:id="rId18" name="Label3"/>
      </mc:Fallback>
    </mc:AlternateContent>
    <mc:AlternateContent xmlns:mc="http://schemas.openxmlformats.org/markup-compatibility/2006">
      <mc:Choice Requires="x14">
        <control shapeId="3130" r:id="rId20" name="Label4">
          <controlPr defaultSize="0" autoLine="0" autoPict="0" r:id="rId21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1781175</xdr:colOff>
                <xdr:row>10</xdr:row>
                <xdr:rowOff>47625</xdr:rowOff>
              </to>
            </anchor>
          </controlPr>
        </control>
      </mc:Choice>
      <mc:Fallback>
        <control shapeId="3130" r:id="rId20" name="Label4"/>
      </mc:Fallback>
    </mc:AlternateContent>
    <mc:AlternateContent xmlns:mc="http://schemas.openxmlformats.org/markup-compatibility/2006">
      <mc:Choice Requires="x14">
        <control shapeId="3132" r:id="rId22" name="Label5">
          <controlPr defaultSize="0" autoLine="0" autoPict="0" r:id="rId23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1781175</xdr:colOff>
                <xdr:row>11</xdr:row>
                <xdr:rowOff>66675</xdr:rowOff>
              </to>
            </anchor>
          </controlPr>
        </control>
      </mc:Choice>
      <mc:Fallback>
        <control shapeId="3132" r:id="rId22" name="Label5"/>
      </mc:Fallback>
    </mc:AlternateContent>
    <mc:AlternateContent xmlns:mc="http://schemas.openxmlformats.org/markup-compatibility/2006">
      <mc:Choice Requires="x14">
        <control shapeId="3133" r:id="rId24" name="Label6">
          <controlPr defaultSize="0" autoLine="0" autoPict="0" r:id="rId25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1781175</xdr:colOff>
                <xdr:row>12</xdr:row>
                <xdr:rowOff>57150</xdr:rowOff>
              </to>
            </anchor>
          </controlPr>
        </control>
      </mc:Choice>
      <mc:Fallback>
        <control shapeId="3133" r:id="rId24" name="Label6"/>
      </mc:Fallback>
    </mc:AlternateContent>
    <mc:AlternateContent xmlns:mc="http://schemas.openxmlformats.org/markup-compatibility/2006">
      <mc:Choice Requires="x14">
        <control shapeId="3134" r:id="rId26" name="Label7">
          <controlPr defaultSize="0" autoLine="0" autoPict="0" r:id="rId27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1781175</xdr:colOff>
                <xdr:row>13</xdr:row>
                <xdr:rowOff>57150</xdr:rowOff>
              </to>
            </anchor>
          </controlPr>
        </control>
      </mc:Choice>
      <mc:Fallback>
        <control shapeId="3134" r:id="rId26" name="Label7"/>
      </mc:Fallback>
    </mc:AlternateContent>
    <mc:AlternateContent xmlns:mc="http://schemas.openxmlformats.org/markup-compatibility/2006">
      <mc:Choice Requires="x14">
        <control shapeId="3135" r:id="rId28" name="Label8">
          <controlPr defaultSize="0" autoLine="0" autoPict="0" r:id="rId29">
            <anchor moveWithCells="1">
              <from>
                <xdr:col>0</xdr:col>
                <xdr:colOff>142875</xdr:colOff>
                <xdr:row>13</xdr:row>
                <xdr:rowOff>19050</xdr:rowOff>
              </from>
              <to>
                <xdr:col>1</xdr:col>
                <xdr:colOff>1781175</xdr:colOff>
                <xdr:row>14</xdr:row>
                <xdr:rowOff>57150</xdr:rowOff>
              </to>
            </anchor>
          </controlPr>
        </control>
      </mc:Choice>
      <mc:Fallback>
        <control shapeId="3135" r:id="rId28" name="Label8"/>
      </mc:Fallback>
    </mc:AlternateContent>
    <mc:AlternateContent xmlns:mc="http://schemas.openxmlformats.org/markup-compatibility/2006">
      <mc:Choice Requires="x14">
        <control shapeId="3154" r:id="rId30" name="CommandButton11">
          <controlPr locked="0" defaultSize="0" autoLine="0" r:id="rId31">
            <anchor moveWithCells="1">
              <from>
                <xdr:col>3</xdr:col>
                <xdr:colOff>19050</xdr:colOff>
                <xdr:row>19</xdr:row>
                <xdr:rowOff>123825</xdr:rowOff>
              </from>
              <to>
                <xdr:col>3</xdr:col>
                <xdr:colOff>1190625</xdr:colOff>
                <xdr:row>21</xdr:row>
                <xdr:rowOff>133350</xdr:rowOff>
              </to>
            </anchor>
          </controlPr>
        </control>
      </mc:Choice>
      <mc:Fallback>
        <control shapeId="3154" r:id="rId30" name="CommandButton11"/>
      </mc:Fallback>
    </mc:AlternateContent>
    <mc:AlternateContent xmlns:mc="http://schemas.openxmlformats.org/markup-compatibility/2006">
      <mc:Choice Requires="x14">
        <control shapeId="3155" r:id="rId32" name="CommandButton13">
          <controlPr locked="0" defaultSize="0" autoLine="0" r:id="rId33">
            <anchor moveWithCells="1">
              <from>
                <xdr:col>4</xdr:col>
                <xdr:colOff>66675</xdr:colOff>
                <xdr:row>16</xdr:row>
                <xdr:rowOff>228600</xdr:rowOff>
              </from>
              <to>
                <xdr:col>4</xdr:col>
                <xdr:colOff>1238250</xdr:colOff>
                <xdr:row>18</xdr:row>
                <xdr:rowOff>114300</xdr:rowOff>
              </to>
            </anchor>
          </controlPr>
        </control>
      </mc:Choice>
      <mc:Fallback>
        <control shapeId="3155" r:id="rId32" name="CommandButton13"/>
      </mc:Fallback>
    </mc:AlternateContent>
    <mc:AlternateContent xmlns:mc="http://schemas.openxmlformats.org/markup-compatibility/2006">
      <mc:Choice Requires="x14">
        <control shapeId="3156" r:id="rId34" name="CommandButton2">
          <controlPr locked="0" defaultSize="0" autoLine="0" r:id="rId35">
            <anchor moveWithCells="1">
              <from>
                <xdr:col>4</xdr:col>
                <xdr:colOff>38100</xdr:colOff>
                <xdr:row>22</xdr:row>
                <xdr:rowOff>76200</xdr:rowOff>
              </from>
              <to>
                <xdr:col>4</xdr:col>
                <xdr:colOff>1209675</xdr:colOff>
                <xdr:row>24</xdr:row>
                <xdr:rowOff>85725</xdr:rowOff>
              </to>
            </anchor>
          </controlPr>
        </control>
      </mc:Choice>
      <mc:Fallback>
        <control shapeId="3156" r:id="rId34" name="CommandButton2"/>
      </mc:Fallback>
    </mc:AlternateContent>
    <mc:AlternateContent xmlns:mc="http://schemas.openxmlformats.org/markup-compatibility/2006">
      <mc:Choice Requires="x14">
        <control shapeId="3157" r:id="rId36" name="CommandButton3">
          <controlPr locked="0" defaultSize="0" autoLine="0" r:id="rId37">
            <anchor moveWithCells="1">
              <from>
                <xdr:col>4</xdr:col>
                <xdr:colOff>38100</xdr:colOff>
                <xdr:row>19</xdr:row>
                <xdr:rowOff>114300</xdr:rowOff>
              </from>
              <to>
                <xdr:col>4</xdr:col>
                <xdr:colOff>1209675</xdr:colOff>
                <xdr:row>21</xdr:row>
                <xdr:rowOff>123825</xdr:rowOff>
              </to>
            </anchor>
          </controlPr>
        </control>
      </mc:Choice>
      <mc:Fallback>
        <control shapeId="3157" r:id="rId36" name="CommandButton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opLeftCell="B16" zoomScale="110" zoomScaleNormal="110" zoomScaleSheetLayoutView="100" workbookViewId="0">
      <selection activeCell="D134" sqref="D134"/>
    </sheetView>
  </sheetViews>
  <sheetFormatPr defaultRowHeight="12.75"/>
  <cols>
    <col min="1" max="1" width="7.5703125" style="4" customWidth="1"/>
    <col min="2" max="2" width="7.85546875" style="144" customWidth="1"/>
    <col min="3" max="3" width="48.85546875" style="144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45" t="s">
        <v>567</v>
      </c>
    </row>
    <row r="7" spans="1:11" ht="64.5" customHeight="1">
      <c r="A7" s="146" t="s">
        <v>417</v>
      </c>
      <c r="B7" s="147"/>
      <c r="C7" s="148"/>
      <c r="D7" s="149"/>
      <c r="E7" s="149"/>
    </row>
    <row r="8" spans="1:11" ht="27.75" customHeight="1">
      <c r="A8" s="150" t="str">
        <f>NazivKorisnika</f>
        <v>ZAVOD ZA JAVNO ZDRAVLJE SOMBOR</v>
      </c>
      <c r="B8" s="147"/>
      <c r="C8" s="148"/>
      <c r="D8" s="149"/>
      <c r="E8" s="149"/>
    </row>
    <row r="9" spans="1:11" ht="26.25" customHeight="1">
      <c r="A9" s="151" t="str">
        <f>"Седиште:   " &amp; Sediste</f>
        <v>Седиште:   VOJVODJANSKA 47</v>
      </c>
      <c r="B9" s="147"/>
      <c r="C9" s="152"/>
      <c r="D9" s="146" t="str">
        <f xml:space="preserve"> "Матични број:   " &amp; MaticniBroj</f>
        <v>Матични број:   08333092</v>
      </c>
      <c r="E9" s="153"/>
    </row>
    <row r="10" spans="1:11" ht="31.5" customHeight="1">
      <c r="A10" s="151" t="str">
        <f>"ПИБ:   " &amp; PIB</f>
        <v>ПИБ:   101842968</v>
      </c>
      <c r="B10" s="147"/>
      <c r="C10" s="152"/>
      <c r="D10" s="154" t="str">
        <f>"Број подрачуна:  " &amp; BrojPodracuna</f>
        <v>Број подрачуна:  840-379661-22</v>
      </c>
      <c r="E10" s="153"/>
    </row>
    <row r="11" spans="1:11" ht="36.75" customHeight="1">
      <c r="A11" s="151" t="s">
        <v>418</v>
      </c>
      <c r="B11" s="147"/>
      <c r="C11" s="148"/>
      <c r="D11" s="149"/>
      <c r="E11" s="149"/>
    </row>
    <row r="12" spans="1:11" ht="15.75" customHeight="1">
      <c r="A12" s="155" t="s">
        <v>275</v>
      </c>
      <c r="B12" s="156"/>
      <c r="C12" s="157"/>
      <c r="D12" s="158"/>
      <c r="E12" s="158"/>
    </row>
    <row r="13" spans="1:11" ht="30" customHeight="1">
      <c r="A13" s="159" t="s">
        <v>276</v>
      </c>
      <c r="B13" s="156"/>
      <c r="C13" s="157"/>
      <c r="D13" s="158"/>
      <c r="E13" s="158"/>
    </row>
    <row r="14" spans="1:11" ht="41.25" customHeight="1">
      <c r="A14" s="160" t="s">
        <v>612</v>
      </c>
      <c r="B14" s="161"/>
      <c r="C14" s="161"/>
      <c r="D14" s="160"/>
      <c r="E14" s="160"/>
    </row>
    <row r="15" spans="1:11" ht="19.5" customHeight="1">
      <c r="A15" s="2" t="s">
        <v>987</v>
      </c>
      <c r="B15" s="162"/>
      <c r="C15" s="162"/>
      <c r="D15" s="1"/>
      <c r="E15" s="1"/>
    </row>
    <row r="16" spans="1:11" ht="51.75" customHeight="1">
      <c r="A16" s="3" t="s">
        <v>594</v>
      </c>
    </row>
    <row r="17" spans="1:11" ht="21.75" customHeight="1" thickBot="1">
      <c r="K17" s="88" t="s">
        <v>277</v>
      </c>
    </row>
    <row r="18" spans="1:11">
      <c r="A18" s="225" t="s">
        <v>680</v>
      </c>
      <c r="B18" s="227" t="s">
        <v>681</v>
      </c>
      <c r="C18" s="227" t="s">
        <v>682</v>
      </c>
      <c r="D18" s="227" t="s">
        <v>891</v>
      </c>
      <c r="E18" s="227" t="s">
        <v>609</v>
      </c>
      <c r="F18" s="227"/>
      <c r="G18" s="227"/>
      <c r="H18" s="227"/>
      <c r="I18" s="227"/>
      <c r="J18" s="227"/>
      <c r="K18" s="230"/>
    </row>
    <row r="19" spans="1:11">
      <c r="A19" s="226"/>
      <c r="B19" s="228"/>
      <c r="C19" s="229"/>
      <c r="D19" s="228"/>
      <c r="E19" s="231" t="s">
        <v>568</v>
      </c>
      <c r="F19" s="228" t="s">
        <v>892</v>
      </c>
      <c r="G19" s="228"/>
      <c r="H19" s="228"/>
      <c r="I19" s="228"/>
      <c r="J19" s="228" t="s">
        <v>893</v>
      </c>
      <c r="K19" s="232" t="s">
        <v>99</v>
      </c>
    </row>
    <row r="20" spans="1:11" ht="25.5">
      <c r="A20" s="226"/>
      <c r="B20" s="228"/>
      <c r="C20" s="229"/>
      <c r="D20" s="228"/>
      <c r="E20" s="231"/>
      <c r="F20" s="7" t="s">
        <v>610</v>
      </c>
      <c r="G20" s="7" t="s">
        <v>611</v>
      </c>
      <c r="H20" s="7" t="s">
        <v>894</v>
      </c>
      <c r="I20" s="7" t="s">
        <v>98</v>
      </c>
      <c r="J20" s="228"/>
      <c r="K20" s="232"/>
    </row>
    <row r="21" spans="1:11">
      <c r="A21" s="8">
        <v>1</v>
      </c>
      <c r="B21" s="7">
        <v>2</v>
      </c>
      <c r="C21" s="7">
        <v>3</v>
      </c>
      <c r="D21" s="9">
        <v>4</v>
      </c>
      <c r="E21" s="9">
        <v>5</v>
      </c>
      <c r="F21" s="9">
        <v>6</v>
      </c>
      <c r="G21" s="9">
        <v>7</v>
      </c>
      <c r="H21" s="9">
        <v>8</v>
      </c>
      <c r="I21" s="9">
        <v>9</v>
      </c>
      <c r="J21" s="9">
        <v>10</v>
      </c>
      <c r="K21" s="10">
        <v>11</v>
      </c>
    </row>
    <row r="22" spans="1:11" ht="25.5">
      <c r="A22" s="11">
        <v>5001</v>
      </c>
      <c r="B22" s="7"/>
      <c r="C22" s="163" t="s">
        <v>771</v>
      </c>
      <c r="D22" s="12">
        <f>D23+D147</f>
        <v>117900</v>
      </c>
      <c r="E22" s="12">
        <f t="shared" ref="E22:E85" si="0">SUM(F22:K22)</f>
        <v>22770</v>
      </c>
      <c r="F22" s="12">
        <f t="shared" ref="F22:K22" si="1">F23+F147</f>
        <v>4150</v>
      </c>
      <c r="G22" s="12">
        <f t="shared" si="1"/>
        <v>0</v>
      </c>
      <c r="H22" s="12">
        <f t="shared" si="1"/>
        <v>136</v>
      </c>
      <c r="I22" s="12">
        <f t="shared" si="1"/>
        <v>8293</v>
      </c>
      <c r="J22" s="12">
        <f t="shared" si="1"/>
        <v>0</v>
      </c>
      <c r="K22" s="13">
        <f t="shared" si="1"/>
        <v>10191</v>
      </c>
    </row>
    <row r="23" spans="1:11" ht="25.5">
      <c r="A23" s="11">
        <v>5002</v>
      </c>
      <c r="B23" s="7">
        <v>700000</v>
      </c>
      <c r="C23" s="163" t="s">
        <v>772</v>
      </c>
      <c r="D23" s="12">
        <f>D24+D76+D90+D102+D131+D136+D140</f>
        <v>117770</v>
      </c>
      <c r="E23" s="12">
        <f t="shared" si="0"/>
        <v>22770</v>
      </c>
      <c r="F23" s="12">
        <f t="shared" ref="F23:K23" si="2">F24+F76+F90+F102+F131+F136+F140</f>
        <v>4150</v>
      </c>
      <c r="G23" s="12">
        <f t="shared" si="2"/>
        <v>0</v>
      </c>
      <c r="H23" s="12">
        <f t="shared" si="2"/>
        <v>136</v>
      </c>
      <c r="I23" s="12">
        <f t="shared" si="2"/>
        <v>8293</v>
      </c>
      <c r="J23" s="12">
        <f t="shared" si="2"/>
        <v>0</v>
      </c>
      <c r="K23" s="13">
        <f t="shared" si="2"/>
        <v>10191</v>
      </c>
    </row>
    <row r="24" spans="1:11" ht="25.5">
      <c r="A24" s="123">
        <v>5003</v>
      </c>
      <c r="B24" s="7">
        <v>710000</v>
      </c>
      <c r="C24" s="163" t="s">
        <v>1</v>
      </c>
      <c r="D24" s="12">
        <f>D25+D33+D35+D42+D48+D55+D58+D69</f>
        <v>0</v>
      </c>
      <c r="E24" s="12">
        <f t="shared" si="0"/>
        <v>0</v>
      </c>
      <c r="F24" s="12">
        <f t="shared" ref="F24:K24" si="3">F25+F33+F35+F42+F48+F55+F58+F69</f>
        <v>0</v>
      </c>
      <c r="G24" s="12">
        <f t="shared" si="3"/>
        <v>0</v>
      </c>
      <c r="H24" s="12">
        <f t="shared" si="3"/>
        <v>0</v>
      </c>
      <c r="I24" s="12">
        <f t="shared" si="3"/>
        <v>0</v>
      </c>
      <c r="J24" s="12">
        <f t="shared" si="3"/>
        <v>0</v>
      </c>
      <c r="K24" s="13">
        <f t="shared" si="3"/>
        <v>0</v>
      </c>
    </row>
    <row r="25" spans="1:11" ht="25.5">
      <c r="A25" s="123">
        <v>5004</v>
      </c>
      <c r="B25" s="7">
        <v>711000</v>
      </c>
      <c r="C25" s="163" t="s">
        <v>2</v>
      </c>
      <c r="D25" s="12">
        <f>SUM(D26:D32)</f>
        <v>0</v>
      </c>
      <c r="E25" s="12">
        <f t="shared" si="0"/>
        <v>0</v>
      </c>
      <c r="F25" s="12">
        <f t="shared" ref="F25:K25" si="4">SUM(F26:F32)</f>
        <v>0</v>
      </c>
      <c r="G25" s="12">
        <f t="shared" si="4"/>
        <v>0</v>
      </c>
      <c r="H25" s="12">
        <f t="shared" si="4"/>
        <v>0</v>
      </c>
      <c r="I25" s="12">
        <f t="shared" si="4"/>
        <v>0</v>
      </c>
      <c r="J25" s="12">
        <f t="shared" si="4"/>
        <v>0</v>
      </c>
      <c r="K25" s="13">
        <f t="shared" si="4"/>
        <v>0</v>
      </c>
    </row>
    <row r="26" spans="1:11" ht="25.5">
      <c r="A26" s="164">
        <v>5005</v>
      </c>
      <c r="B26" s="165">
        <v>711100</v>
      </c>
      <c r="C26" s="166" t="s">
        <v>46</v>
      </c>
      <c r="D26" s="167"/>
      <c r="E26" s="168">
        <f t="shared" si="0"/>
        <v>0</v>
      </c>
      <c r="F26" s="167"/>
      <c r="G26" s="167"/>
      <c r="H26" s="167"/>
      <c r="I26" s="167"/>
      <c r="J26" s="167"/>
      <c r="K26" s="169"/>
    </row>
    <row r="27" spans="1:11">
      <c r="A27" s="233" t="s">
        <v>680</v>
      </c>
      <c r="B27" s="234" t="s">
        <v>681</v>
      </c>
      <c r="C27" s="235" t="s">
        <v>682</v>
      </c>
      <c r="D27" s="228" t="s">
        <v>891</v>
      </c>
      <c r="E27" s="228" t="s">
        <v>609</v>
      </c>
      <c r="F27" s="228"/>
      <c r="G27" s="228"/>
      <c r="H27" s="228"/>
      <c r="I27" s="228"/>
      <c r="J27" s="228"/>
      <c r="K27" s="232"/>
    </row>
    <row r="28" spans="1:11">
      <c r="A28" s="233"/>
      <c r="B28" s="234"/>
      <c r="C28" s="235"/>
      <c r="D28" s="228"/>
      <c r="E28" s="231" t="s">
        <v>568</v>
      </c>
      <c r="F28" s="228" t="s">
        <v>892</v>
      </c>
      <c r="G28" s="228"/>
      <c r="H28" s="228"/>
      <c r="I28" s="228"/>
      <c r="J28" s="228" t="s">
        <v>893</v>
      </c>
      <c r="K28" s="232" t="s">
        <v>99</v>
      </c>
    </row>
    <row r="29" spans="1:11" ht="25.5">
      <c r="A29" s="233"/>
      <c r="B29" s="234"/>
      <c r="C29" s="235"/>
      <c r="D29" s="228"/>
      <c r="E29" s="231"/>
      <c r="F29" s="7" t="s">
        <v>610</v>
      </c>
      <c r="G29" s="7" t="s">
        <v>611</v>
      </c>
      <c r="H29" s="7" t="s">
        <v>894</v>
      </c>
      <c r="I29" s="7" t="s">
        <v>98</v>
      </c>
      <c r="J29" s="228"/>
      <c r="K29" s="232"/>
    </row>
    <row r="30" spans="1:11">
      <c r="A30" s="170" t="s">
        <v>569</v>
      </c>
      <c r="B30" s="140" t="s">
        <v>570</v>
      </c>
      <c r="C30" s="140" t="s">
        <v>571</v>
      </c>
      <c r="D30" s="171" t="s">
        <v>572</v>
      </c>
      <c r="E30" s="171" t="s">
        <v>573</v>
      </c>
      <c r="F30" s="171" t="s">
        <v>574</v>
      </c>
      <c r="G30" s="171" t="s">
        <v>575</v>
      </c>
      <c r="H30" s="171" t="s">
        <v>576</v>
      </c>
      <c r="I30" s="171" t="s">
        <v>577</v>
      </c>
      <c r="J30" s="171" t="s">
        <v>578</v>
      </c>
      <c r="K30" s="172" t="s">
        <v>579</v>
      </c>
    </row>
    <row r="31" spans="1:11" ht="25.5">
      <c r="A31" s="164">
        <v>5006</v>
      </c>
      <c r="B31" s="165">
        <v>711200</v>
      </c>
      <c r="C31" s="166" t="s">
        <v>595</v>
      </c>
      <c r="D31" s="16"/>
      <c r="E31" s="17">
        <f t="shared" si="0"/>
        <v>0</v>
      </c>
      <c r="F31" s="16"/>
      <c r="G31" s="16"/>
      <c r="H31" s="16"/>
      <c r="I31" s="16"/>
      <c r="J31" s="16"/>
      <c r="K31" s="18"/>
    </row>
    <row r="32" spans="1:11" ht="25.5">
      <c r="A32" s="164">
        <v>5007</v>
      </c>
      <c r="B32" s="165">
        <v>711300</v>
      </c>
      <c r="C32" s="166" t="s">
        <v>411</v>
      </c>
      <c r="D32" s="16"/>
      <c r="E32" s="17">
        <f t="shared" si="0"/>
        <v>0</v>
      </c>
      <c r="F32" s="16"/>
      <c r="G32" s="16"/>
      <c r="H32" s="16"/>
      <c r="I32" s="16"/>
      <c r="J32" s="16"/>
      <c r="K32" s="18"/>
    </row>
    <row r="33" spans="1:11" ht="15.75" customHeight="1">
      <c r="A33" s="123">
        <v>5008</v>
      </c>
      <c r="B33" s="7">
        <v>712000</v>
      </c>
      <c r="C33" s="163" t="s">
        <v>3</v>
      </c>
      <c r="D33" s="12">
        <f>D34</f>
        <v>0</v>
      </c>
      <c r="E33" s="12">
        <f t="shared" si="0"/>
        <v>0</v>
      </c>
      <c r="F33" s="12">
        <f t="shared" ref="F33:K33" si="5">F34</f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3">
        <f t="shared" si="5"/>
        <v>0</v>
      </c>
    </row>
    <row r="34" spans="1:11" ht="15.75" customHeight="1">
      <c r="A34" s="164">
        <v>5009</v>
      </c>
      <c r="B34" s="165">
        <v>712100</v>
      </c>
      <c r="C34" s="166" t="s">
        <v>75</v>
      </c>
      <c r="D34" s="16"/>
      <c r="E34" s="17">
        <f t="shared" si="0"/>
        <v>0</v>
      </c>
      <c r="F34" s="16"/>
      <c r="G34" s="16"/>
      <c r="H34" s="16"/>
      <c r="I34" s="16"/>
      <c r="J34" s="16"/>
      <c r="K34" s="18"/>
    </row>
    <row r="35" spans="1:11" ht="15.75" customHeight="1">
      <c r="A35" s="123">
        <v>5010</v>
      </c>
      <c r="B35" s="7">
        <v>713000</v>
      </c>
      <c r="C35" s="163" t="s">
        <v>4</v>
      </c>
      <c r="D35" s="12">
        <f>SUM(D36:D41)</f>
        <v>0</v>
      </c>
      <c r="E35" s="12">
        <f t="shared" si="0"/>
        <v>0</v>
      </c>
      <c r="F35" s="12">
        <f t="shared" ref="F35:K35" si="6">SUM(F36:F41)</f>
        <v>0</v>
      </c>
      <c r="G35" s="12">
        <f t="shared" si="6"/>
        <v>0</v>
      </c>
      <c r="H35" s="12">
        <f t="shared" si="6"/>
        <v>0</v>
      </c>
      <c r="I35" s="12">
        <f t="shared" si="6"/>
        <v>0</v>
      </c>
      <c r="J35" s="12">
        <f t="shared" si="6"/>
        <v>0</v>
      </c>
      <c r="K35" s="13">
        <f t="shared" si="6"/>
        <v>0</v>
      </c>
    </row>
    <row r="36" spans="1:11" ht="15.75" customHeight="1">
      <c r="A36" s="164">
        <v>5011</v>
      </c>
      <c r="B36" s="165">
        <v>713100</v>
      </c>
      <c r="C36" s="166" t="s">
        <v>420</v>
      </c>
      <c r="D36" s="16"/>
      <c r="E36" s="17">
        <f t="shared" si="0"/>
        <v>0</v>
      </c>
      <c r="F36" s="16"/>
      <c r="G36" s="16"/>
      <c r="H36" s="16"/>
      <c r="I36" s="16"/>
      <c r="J36" s="16"/>
      <c r="K36" s="18"/>
    </row>
    <row r="37" spans="1:11" ht="15.75" customHeight="1">
      <c r="A37" s="164">
        <v>5012</v>
      </c>
      <c r="B37" s="165">
        <v>713200</v>
      </c>
      <c r="C37" s="166" t="s">
        <v>421</v>
      </c>
      <c r="D37" s="16"/>
      <c r="E37" s="17">
        <f t="shared" si="0"/>
        <v>0</v>
      </c>
      <c r="F37" s="16"/>
      <c r="G37" s="16"/>
      <c r="H37" s="16"/>
      <c r="I37" s="16"/>
      <c r="J37" s="16"/>
      <c r="K37" s="18"/>
    </row>
    <row r="38" spans="1:11" ht="15.75" customHeight="1">
      <c r="A38" s="164">
        <v>5013</v>
      </c>
      <c r="B38" s="165">
        <v>713300</v>
      </c>
      <c r="C38" s="166" t="s">
        <v>422</v>
      </c>
      <c r="D38" s="16"/>
      <c r="E38" s="17">
        <f t="shared" si="0"/>
        <v>0</v>
      </c>
      <c r="F38" s="16"/>
      <c r="G38" s="16"/>
      <c r="H38" s="16"/>
      <c r="I38" s="16"/>
      <c r="J38" s="16"/>
      <c r="K38" s="18"/>
    </row>
    <row r="39" spans="1:11" ht="15.75" customHeight="1">
      <c r="A39" s="164">
        <v>5014</v>
      </c>
      <c r="B39" s="165">
        <v>713400</v>
      </c>
      <c r="C39" s="166" t="s">
        <v>423</v>
      </c>
      <c r="D39" s="16"/>
      <c r="E39" s="17">
        <f t="shared" si="0"/>
        <v>0</v>
      </c>
      <c r="F39" s="16"/>
      <c r="G39" s="16"/>
      <c r="H39" s="16"/>
      <c r="I39" s="16"/>
      <c r="J39" s="16"/>
      <c r="K39" s="18"/>
    </row>
    <row r="40" spans="1:11" ht="15.75" customHeight="1">
      <c r="A40" s="164">
        <v>5015</v>
      </c>
      <c r="B40" s="165">
        <v>713500</v>
      </c>
      <c r="C40" s="166" t="s">
        <v>596</v>
      </c>
      <c r="D40" s="16"/>
      <c r="E40" s="17">
        <f t="shared" si="0"/>
        <v>0</v>
      </c>
      <c r="F40" s="16"/>
      <c r="G40" s="16"/>
      <c r="H40" s="16"/>
      <c r="I40" s="16"/>
      <c r="J40" s="16"/>
      <c r="K40" s="18"/>
    </row>
    <row r="41" spans="1:11" ht="15.75" customHeight="1">
      <c r="A41" s="164">
        <v>5016</v>
      </c>
      <c r="B41" s="165">
        <v>713600</v>
      </c>
      <c r="C41" s="166" t="s">
        <v>597</v>
      </c>
      <c r="D41" s="19"/>
      <c r="E41" s="17">
        <f t="shared" si="0"/>
        <v>0</v>
      </c>
      <c r="F41" s="19"/>
      <c r="G41" s="19"/>
      <c r="H41" s="19"/>
      <c r="I41" s="19"/>
      <c r="J41" s="19"/>
      <c r="K41" s="20"/>
    </row>
    <row r="42" spans="1:11" ht="15.75" customHeight="1">
      <c r="A42" s="123">
        <v>5017</v>
      </c>
      <c r="B42" s="7">
        <v>714000</v>
      </c>
      <c r="C42" s="163" t="s">
        <v>5</v>
      </c>
      <c r="D42" s="12">
        <f>SUM(D43:D47)</f>
        <v>0</v>
      </c>
      <c r="E42" s="12">
        <f t="shared" si="0"/>
        <v>0</v>
      </c>
      <c r="F42" s="12">
        <f t="shared" ref="F42:K42" si="7">SUM(F43:F47)</f>
        <v>0</v>
      </c>
      <c r="G42" s="12">
        <f t="shared" si="7"/>
        <v>0</v>
      </c>
      <c r="H42" s="12">
        <f t="shared" si="7"/>
        <v>0</v>
      </c>
      <c r="I42" s="12">
        <f t="shared" si="7"/>
        <v>0</v>
      </c>
      <c r="J42" s="12">
        <f t="shared" si="7"/>
        <v>0</v>
      </c>
      <c r="K42" s="13">
        <f t="shared" si="7"/>
        <v>0</v>
      </c>
    </row>
    <row r="43" spans="1:11" ht="15.75" customHeight="1">
      <c r="A43" s="164">
        <v>5018</v>
      </c>
      <c r="B43" s="165">
        <v>714100</v>
      </c>
      <c r="C43" s="166" t="s">
        <v>645</v>
      </c>
      <c r="D43" s="16"/>
      <c r="E43" s="17">
        <f t="shared" si="0"/>
        <v>0</v>
      </c>
      <c r="F43" s="16"/>
      <c r="G43" s="16"/>
      <c r="H43" s="16"/>
      <c r="I43" s="16"/>
      <c r="J43" s="16"/>
      <c r="K43" s="18"/>
    </row>
    <row r="44" spans="1:11" ht="15.75" customHeight="1">
      <c r="A44" s="164">
        <v>5019</v>
      </c>
      <c r="B44" s="165">
        <v>714300</v>
      </c>
      <c r="C44" s="166" t="s">
        <v>646</v>
      </c>
      <c r="D44" s="16"/>
      <c r="E44" s="17">
        <f t="shared" si="0"/>
        <v>0</v>
      </c>
      <c r="F44" s="16"/>
      <c r="G44" s="16"/>
      <c r="H44" s="16"/>
      <c r="I44" s="16"/>
      <c r="J44" s="16"/>
      <c r="K44" s="18"/>
    </row>
    <row r="45" spans="1:11" ht="15.75" customHeight="1">
      <c r="A45" s="164">
        <v>5020</v>
      </c>
      <c r="B45" s="165">
        <v>714400</v>
      </c>
      <c r="C45" s="166" t="s">
        <v>647</v>
      </c>
      <c r="D45" s="16"/>
      <c r="E45" s="17">
        <f t="shared" si="0"/>
        <v>0</v>
      </c>
      <c r="F45" s="16"/>
      <c r="G45" s="16"/>
      <c r="H45" s="16"/>
      <c r="I45" s="16"/>
      <c r="J45" s="16"/>
      <c r="K45" s="18"/>
    </row>
    <row r="46" spans="1:11" ht="24" customHeight="1">
      <c r="A46" s="164">
        <v>5021</v>
      </c>
      <c r="B46" s="165">
        <v>714500</v>
      </c>
      <c r="C46" s="166" t="s">
        <v>895</v>
      </c>
      <c r="D46" s="16"/>
      <c r="E46" s="17">
        <f t="shared" si="0"/>
        <v>0</v>
      </c>
      <c r="F46" s="16"/>
      <c r="G46" s="16"/>
      <c r="H46" s="16"/>
      <c r="I46" s="16"/>
      <c r="J46" s="16"/>
      <c r="K46" s="18"/>
    </row>
    <row r="47" spans="1:11" ht="15.75" customHeight="1">
      <c r="A47" s="164">
        <v>5022</v>
      </c>
      <c r="B47" s="165">
        <v>714600</v>
      </c>
      <c r="C47" s="166" t="s">
        <v>648</v>
      </c>
      <c r="D47" s="16"/>
      <c r="E47" s="17">
        <f t="shared" si="0"/>
        <v>0</v>
      </c>
      <c r="F47" s="16"/>
      <c r="G47" s="16"/>
      <c r="H47" s="16"/>
      <c r="I47" s="16"/>
      <c r="J47" s="16"/>
      <c r="K47" s="18"/>
    </row>
    <row r="48" spans="1:11" ht="25.5">
      <c r="A48" s="123">
        <v>5023</v>
      </c>
      <c r="B48" s="7">
        <v>715000</v>
      </c>
      <c r="C48" s="163" t="s">
        <v>613</v>
      </c>
      <c r="D48" s="12">
        <f>SUM(D49:D54)</f>
        <v>0</v>
      </c>
      <c r="E48" s="12">
        <f t="shared" si="0"/>
        <v>0</v>
      </c>
      <c r="F48" s="12">
        <f t="shared" ref="F48:K48" si="8">SUM(F49:F54)</f>
        <v>0</v>
      </c>
      <c r="G48" s="12">
        <f t="shared" si="8"/>
        <v>0</v>
      </c>
      <c r="H48" s="12">
        <f t="shared" si="8"/>
        <v>0</v>
      </c>
      <c r="I48" s="12">
        <f t="shared" si="8"/>
        <v>0</v>
      </c>
      <c r="J48" s="12">
        <f t="shared" si="8"/>
        <v>0</v>
      </c>
      <c r="K48" s="13">
        <f t="shared" si="8"/>
        <v>0</v>
      </c>
    </row>
    <row r="49" spans="1:11" ht="15.75" customHeight="1">
      <c r="A49" s="164">
        <v>5024</v>
      </c>
      <c r="B49" s="165">
        <v>715100</v>
      </c>
      <c r="C49" s="166" t="s">
        <v>649</v>
      </c>
      <c r="D49" s="16"/>
      <c r="E49" s="17">
        <f t="shared" si="0"/>
        <v>0</v>
      </c>
      <c r="F49" s="16"/>
      <c r="G49" s="16"/>
      <c r="H49" s="16"/>
      <c r="I49" s="16"/>
      <c r="J49" s="16"/>
      <c r="K49" s="18"/>
    </row>
    <row r="50" spans="1:11" ht="15.75" customHeight="1">
      <c r="A50" s="164">
        <v>5025</v>
      </c>
      <c r="B50" s="165">
        <v>715200</v>
      </c>
      <c r="C50" s="166" t="s">
        <v>650</v>
      </c>
      <c r="D50" s="16"/>
      <c r="E50" s="17">
        <f t="shared" si="0"/>
        <v>0</v>
      </c>
      <c r="F50" s="16"/>
      <c r="G50" s="16"/>
      <c r="H50" s="16"/>
      <c r="I50" s="16"/>
      <c r="J50" s="16"/>
      <c r="K50" s="18"/>
    </row>
    <row r="51" spans="1:11" ht="15.75" customHeight="1">
      <c r="A51" s="164">
        <v>5026</v>
      </c>
      <c r="B51" s="165">
        <v>715300</v>
      </c>
      <c r="C51" s="166" t="s">
        <v>651</v>
      </c>
      <c r="D51" s="16"/>
      <c r="E51" s="17">
        <f t="shared" si="0"/>
        <v>0</v>
      </c>
      <c r="F51" s="16"/>
      <c r="G51" s="16"/>
      <c r="H51" s="16"/>
      <c r="I51" s="16"/>
      <c r="J51" s="16"/>
      <c r="K51" s="18"/>
    </row>
    <row r="52" spans="1:11" ht="25.5">
      <c r="A52" s="164">
        <v>5027</v>
      </c>
      <c r="B52" s="165">
        <v>715400</v>
      </c>
      <c r="C52" s="166" t="s">
        <v>652</v>
      </c>
      <c r="D52" s="16"/>
      <c r="E52" s="17">
        <f t="shared" si="0"/>
        <v>0</v>
      </c>
      <c r="F52" s="16"/>
      <c r="G52" s="16"/>
      <c r="H52" s="16"/>
      <c r="I52" s="16"/>
      <c r="J52" s="16"/>
      <c r="K52" s="18"/>
    </row>
    <row r="53" spans="1:11" ht="15.75" customHeight="1">
      <c r="A53" s="164">
        <v>5028</v>
      </c>
      <c r="B53" s="165">
        <v>715500</v>
      </c>
      <c r="C53" s="166" t="s">
        <v>653</v>
      </c>
      <c r="D53" s="16"/>
      <c r="E53" s="17">
        <f t="shared" si="0"/>
        <v>0</v>
      </c>
      <c r="F53" s="16"/>
      <c r="G53" s="16"/>
      <c r="H53" s="16"/>
      <c r="I53" s="16"/>
      <c r="J53" s="16"/>
      <c r="K53" s="18"/>
    </row>
    <row r="54" spans="1:11" ht="15.75" customHeight="1">
      <c r="A54" s="164">
        <v>5029</v>
      </c>
      <c r="B54" s="165">
        <v>715600</v>
      </c>
      <c r="C54" s="166" t="s">
        <v>654</v>
      </c>
      <c r="D54" s="16"/>
      <c r="E54" s="17">
        <f t="shared" si="0"/>
        <v>0</v>
      </c>
      <c r="F54" s="16"/>
      <c r="G54" s="16"/>
      <c r="H54" s="16"/>
      <c r="I54" s="16"/>
      <c r="J54" s="16"/>
      <c r="K54" s="18"/>
    </row>
    <row r="55" spans="1:11" ht="15.75" customHeight="1">
      <c r="A55" s="123">
        <v>5030</v>
      </c>
      <c r="B55" s="7">
        <v>716000</v>
      </c>
      <c r="C55" s="163" t="s">
        <v>233</v>
      </c>
      <c r="D55" s="12">
        <f>D56+D57</f>
        <v>0</v>
      </c>
      <c r="E55" s="12">
        <f t="shared" si="0"/>
        <v>0</v>
      </c>
      <c r="F55" s="12">
        <f t="shared" ref="F55:K55" si="9">F56+F57</f>
        <v>0</v>
      </c>
      <c r="G55" s="12">
        <f t="shared" si="9"/>
        <v>0</v>
      </c>
      <c r="H55" s="12">
        <f t="shared" si="9"/>
        <v>0</v>
      </c>
      <c r="I55" s="12">
        <f t="shared" si="9"/>
        <v>0</v>
      </c>
      <c r="J55" s="12">
        <f t="shared" si="9"/>
        <v>0</v>
      </c>
      <c r="K55" s="13">
        <f t="shared" si="9"/>
        <v>0</v>
      </c>
    </row>
    <row r="56" spans="1:11" ht="25.5">
      <c r="A56" s="164">
        <v>5031</v>
      </c>
      <c r="B56" s="165">
        <v>716100</v>
      </c>
      <c r="C56" s="166" t="s">
        <v>524</v>
      </c>
      <c r="D56" s="16"/>
      <c r="E56" s="17">
        <f t="shared" si="0"/>
        <v>0</v>
      </c>
      <c r="F56" s="16"/>
      <c r="G56" s="16"/>
      <c r="H56" s="16"/>
      <c r="I56" s="16"/>
      <c r="J56" s="16"/>
      <c r="K56" s="18"/>
    </row>
    <row r="57" spans="1:11" ht="25.5">
      <c r="A57" s="164">
        <v>5032</v>
      </c>
      <c r="B57" s="165">
        <v>716200</v>
      </c>
      <c r="C57" s="166" t="s">
        <v>525</v>
      </c>
      <c r="D57" s="16"/>
      <c r="E57" s="17">
        <f t="shared" si="0"/>
        <v>0</v>
      </c>
      <c r="F57" s="16"/>
      <c r="G57" s="16"/>
      <c r="H57" s="16"/>
      <c r="I57" s="16"/>
      <c r="J57" s="16"/>
      <c r="K57" s="18"/>
    </row>
    <row r="58" spans="1:11" ht="15.75" customHeight="1">
      <c r="A58" s="123">
        <v>5033</v>
      </c>
      <c r="B58" s="7">
        <v>717000</v>
      </c>
      <c r="C58" s="163" t="s">
        <v>896</v>
      </c>
      <c r="D58" s="12">
        <f>SUM(D63:D68)</f>
        <v>0</v>
      </c>
      <c r="E58" s="12">
        <f t="shared" si="0"/>
        <v>0</v>
      </c>
      <c r="F58" s="12">
        <f t="shared" ref="F58:K58" si="10">SUM(F63:F68)</f>
        <v>0</v>
      </c>
      <c r="G58" s="12">
        <f t="shared" si="10"/>
        <v>0</v>
      </c>
      <c r="H58" s="12">
        <f t="shared" si="10"/>
        <v>0</v>
      </c>
      <c r="I58" s="12">
        <f t="shared" si="10"/>
        <v>0</v>
      </c>
      <c r="J58" s="12">
        <f t="shared" si="10"/>
        <v>0</v>
      </c>
      <c r="K58" s="13">
        <f t="shared" si="10"/>
        <v>0</v>
      </c>
    </row>
    <row r="59" spans="1:11">
      <c r="A59" s="233" t="s">
        <v>680</v>
      </c>
      <c r="B59" s="234" t="s">
        <v>681</v>
      </c>
      <c r="C59" s="235" t="s">
        <v>682</v>
      </c>
      <c r="D59" s="228" t="s">
        <v>891</v>
      </c>
      <c r="E59" s="228" t="s">
        <v>609</v>
      </c>
      <c r="F59" s="228"/>
      <c r="G59" s="228"/>
      <c r="H59" s="228"/>
      <c r="I59" s="228"/>
      <c r="J59" s="228"/>
      <c r="K59" s="232"/>
    </row>
    <row r="60" spans="1:11">
      <c r="A60" s="233"/>
      <c r="B60" s="234"/>
      <c r="C60" s="235"/>
      <c r="D60" s="228"/>
      <c r="E60" s="231" t="s">
        <v>568</v>
      </c>
      <c r="F60" s="228" t="s">
        <v>892</v>
      </c>
      <c r="G60" s="228"/>
      <c r="H60" s="228"/>
      <c r="I60" s="228"/>
      <c r="J60" s="228" t="s">
        <v>893</v>
      </c>
      <c r="K60" s="232" t="s">
        <v>99</v>
      </c>
    </row>
    <row r="61" spans="1:11" ht="25.5">
      <c r="A61" s="233"/>
      <c r="B61" s="234"/>
      <c r="C61" s="235"/>
      <c r="D61" s="228"/>
      <c r="E61" s="231"/>
      <c r="F61" s="7" t="s">
        <v>610</v>
      </c>
      <c r="G61" s="7" t="s">
        <v>611</v>
      </c>
      <c r="H61" s="7" t="s">
        <v>894</v>
      </c>
      <c r="I61" s="7" t="s">
        <v>98</v>
      </c>
      <c r="J61" s="228"/>
      <c r="K61" s="232"/>
    </row>
    <row r="62" spans="1:11">
      <c r="A62" s="170" t="s">
        <v>569</v>
      </c>
      <c r="B62" s="140" t="s">
        <v>570</v>
      </c>
      <c r="C62" s="140" t="s">
        <v>571</v>
      </c>
      <c r="D62" s="171" t="s">
        <v>572</v>
      </c>
      <c r="E62" s="171" t="s">
        <v>573</v>
      </c>
      <c r="F62" s="171" t="s">
        <v>574</v>
      </c>
      <c r="G62" s="171" t="s">
        <v>575</v>
      </c>
      <c r="H62" s="171" t="s">
        <v>576</v>
      </c>
      <c r="I62" s="171" t="s">
        <v>577</v>
      </c>
      <c r="J62" s="171" t="s">
        <v>578</v>
      </c>
      <c r="K62" s="172" t="s">
        <v>579</v>
      </c>
    </row>
    <row r="63" spans="1:11" ht="18.75" customHeight="1">
      <c r="A63" s="164">
        <v>5034</v>
      </c>
      <c r="B63" s="165">
        <v>717100</v>
      </c>
      <c r="C63" s="166" t="s">
        <v>527</v>
      </c>
      <c r="D63" s="16"/>
      <c r="E63" s="17">
        <f t="shared" si="0"/>
        <v>0</v>
      </c>
      <c r="F63" s="16"/>
      <c r="G63" s="16"/>
      <c r="H63" s="16"/>
      <c r="I63" s="16"/>
      <c r="J63" s="16"/>
      <c r="K63" s="18"/>
    </row>
    <row r="64" spans="1:11" ht="18.75" customHeight="1">
      <c r="A64" s="164">
        <v>5035</v>
      </c>
      <c r="B64" s="165">
        <v>717200</v>
      </c>
      <c r="C64" s="166" t="s">
        <v>528</v>
      </c>
      <c r="D64" s="16"/>
      <c r="E64" s="17">
        <f t="shared" si="0"/>
        <v>0</v>
      </c>
      <c r="F64" s="16"/>
      <c r="G64" s="16"/>
      <c r="H64" s="16"/>
      <c r="I64" s="16"/>
      <c r="J64" s="16"/>
      <c r="K64" s="18"/>
    </row>
    <row r="65" spans="1:11" ht="18.75" customHeight="1">
      <c r="A65" s="164">
        <v>5036</v>
      </c>
      <c r="B65" s="165">
        <v>717300</v>
      </c>
      <c r="C65" s="166" t="s">
        <v>146</v>
      </c>
      <c r="D65" s="16"/>
      <c r="E65" s="17">
        <f t="shared" si="0"/>
        <v>0</v>
      </c>
      <c r="F65" s="16"/>
      <c r="G65" s="16"/>
      <c r="H65" s="16"/>
      <c r="I65" s="16"/>
      <c r="J65" s="16"/>
      <c r="K65" s="18"/>
    </row>
    <row r="66" spans="1:11" ht="18.75" customHeight="1">
      <c r="A66" s="164">
        <v>5037</v>
      </c>
      <c r="B66" s="165">
        <v>717400</v>
      </c>
      <c r="C66" s="166" t="s">
        <v>147</v>
      </c>
      <c r="D66" s="16"/>
      <c r="E66" s="17">
        <f t="shared" si="0"/>
        <v>0</v>
      </c>
      <c r="F66" s="16"/>
      <c r="G66" s="16"/>
      <c r="H66" s="16"/>
      <c r="I66" s="16"/>
      <c r="J66" s="16"/>
      <c r="K66" s="18"/>
    </row>
    <row r="67" spans="1:11" ht="18.75" customHeight="1">
      <c r="A67" s="164">
        <v>5038</v>
      </c>
      <c r="B67" s="165">
        <v>717500</v>
      </c>
      <c r="C67" s="166" t="s">
        <v>148</v>
      </c>
      <c r="D67" s="16"/>
      <c r="E67" s="17">
        <f t="shared" si="0"/>
        <v>0</v>
      </c>
      <c r="F67" s="16"/>
      <c r="G67" s="16"/>
      <c r="H67" s="16"/>
      <c r="I67" s="16"/>
      <c r="J67" s="16"/>
      <c r="K67" s="18"/>
    </row>
    <row r="68" spans="1:11" ht="18.75" customHeight="1">
      <c r="A68" s="164">
        <v>5039</v>
      </c>
      <c r="B68" s="165">
        <v>717600</v>
      </c>
      <c r="C68" s="166" t="s">
        <v>149</v>
      </c>
      <c r="D68" s="16"/>
      <c r="E68" s="17">
        <f t="shared" si="0"/>
        <v>0</v>
      </c>
      <c r="F68" s="16"/>
      <c r="G68" s="16"/>
      <c r="H68" s="16"/>
      <c r="I68" s="16"/>
      <c r="J68" s="16"/>
      <c r="K68" s="18"/>
    </row>
    <row r="69" spans="1:11" ht="38.25">
      <c r="A69" s="123">
        <v>5040</v>
      </c>
      <c r="B69" s="7">
        <v>719000</v>
      </c>
      <c r="C69" s="163" t="s">
        <v>150</v>
      </c>
      <c r="D69" s="12">
        <f>SUM(D70:D75)</f>
        <v>0</v>
      </c>
      <c r="E69" s="12">
        <f t="shared" si="0"/>
        <v>0</v>
      </c>
      <c r="F69" s="12">
        <f t="shared" ref="F69:K69" si="11">SUM(F70:F75)</f>
        <v>0</v>
      </c>
      <c r="G69" s="12">
        <f t="shared" si="11"/>
        <v>0</v>
      </c>
      <c r="H69" s="12">
        <f t="shared" si="11"/>
        <v>0</v>
      </c>
      <c r="I69" s="12">
        <f t="shared" si="11"/>
        <v>0</v>
      </c>
      <c r="J69" s="12">
        <f t="shared" si="11"/>
        <v>0</v>
      </c>
      <c r="K69" s="13">
        <f t="shared" si="11"/>
        <v>0</v>
      </c>
    </row>
    <row r="70" spans="1:11" ht="25.5">
      <c r="A70" s="164">
        <v>5041</v>
      </c>
      <c r="B70" s="165">
        <v>719100</v>
      </c>
      <c r="C70" s="166" t="s">
        <v>217</v>
      </c>
      <c r="D70" s="16"/>
      <c r="E70" s="17">
        <f t="shared" si="0"/>
        <v>0</v>
      </c>
      <c r="F70" s="16"/>
      <c r="G70" s="16"/>
      <c r="H70" s="16"/>
      <c r="I70" s="16"/>
      <c r="J70" s="16"/>
      <c r="K70" s="18"/>
    </row>
    <row r="71" spans="1:11" ht="25.5">
      <c r="A71" s="164">
        <v>5042</v>
      </c>
      <c r="B71" s="165">
        <v>719200</v>
      </c>
      <c r="C71" s="166" t="s">
        <v>218</v>
      </c>
      <c r="D71" s="16"/>
      <c r="E71" s="17">
        <f t="shared" si="0"/>
        <v>0</v>
      </c>
      <c r="F71" s="16"/>
      <c r="G71" s="16"/>
      <c r="H71" s="16"/>
      <c r="I71" s="16"/>
      <c r="J71" s="16"/>
      <c r="K71" s="18"/>
    </row>
    <row r="72" spans="1:11" ht="25.5">
      <c r="A72" s="164">
        <v>5043</v>
      </c>
      <c r="B72" s="165">
        <v>719300</v>
      </c>
      <c r="C72" s="166" t="s">
        <v>655</v>
      </c>
      <c r="D72" s="16"/>
      <c r="E72" s="17">
        <f t="shared" si="0"/>
        <v>0</v>
      </c>
      <c r="F72" s="16"/>
      <c r="G72" s="16"/>
      <c r="H72" s="16"/>
      <c r="I72" s="16"/>
      <c r="J72" s="16"/>
      <c r="K72" s="18"/>
    </row>
    <row r="73" spans="1:11" ht="18.75" customHeight="1">
      <c r="A73" s="164">
        <v>5044</v>
      </c>
      <c r="B73" s="165">
        <v>719400</v>
      </c>
      <c r="C73" s="166" t="s">
        <v>656</v>
      </c>
      <c r="D73" s="16"/>
      <c r="E73" s="17">
        <f t="shared" si="0"/>
        <v>0</v>
      </c>
      <c r="F73" s="16"/>
      <c r="G73" s="16"/>
      <c r="H73" s="16"/>
      <c r="I73" s="16"/>
      <c r="J73" s="16"/>
      <c r="K73" s="18"/>
    </row>
    <row r="74" spans="1:11" ht="25.5">
      <c r="A74" s="164">
        <v>5045</v>
      </c>
      <c r="B74" s="165">
        <v>719500</v>
      </c>
      <c r="C74" s="166" t="s">
        <v>657</v>
      </c>
      <c r="D74" s="16"/>
      <c r="E74" s="17">
        <f t="shared" si="0"/>
        <v>0</v>
      </c>
      <c r="F74" s="16"/>
      <c r="G74" s="16"/>
      <c r="H74" s="16"/>
      <c r="I74" s="16"/>
      <c r="J74" s="16"/>
      <c r="K74" s="18"/>
    </row>
    <row r="75" spans="1:11" ht="25.5">
      <c r="A75" s="164">
        <v>5046</v>
      </c>
      <c r="B75" s="165">
        <v>719600</v>
      </c>
      <c r="C75" s="166" t="s">
        <v>231</v>
      </c>
      <c r="D75" s="16"/>
      <c r="E75" s="17">
        <f t="shared" si="0"/>
        <v>0</v>
      </c>
      <c r="F75" s="16"/>
      <c r="G75" s="16"/>
      <c r="H75" s="16"/>
      <c r="I75" s="16"/>
      <c r="J75" s="16"/>
      <c r="K75" s="18"/>
    </row>
    <row r="76" spans="1:11" ht="18.75" customHeight="1">
      <c r="A76" s="123">
        <v>5047</v>
      </c>
      <c r="B76" s="7">
        <v>720000</v>
      </c>
      <c r="C76" s="163" t="s">
        <v>151</v>
      </c>
      <c r="D76" s="12">
        <f>D77+D82</f>
        <v>0</v>
      </c>
      <c r="E76" s="12">
        <f t="shared" si="0"/>
        <v>0</v>
      </c>
      <c r="F76" s="12">
        <f t="shared" ref="F76:K76" si="12">F77+F82</f>
        <v>0</v>
      </c>
      <c r="G76" s="12">
        <f t="shared" si="12"/>
        <v>0</v>
      </c>
      <c r="H76" s="12">
        <f t="shared" si="12"/>
        <v>0</v>
      </c>
      <c r="I76" s="12">
        <f t="shared" si="12"/>
        <v>0</v>
      </c>
      <c r="J76" s="12">
        <f t="shared" si="12"/>
        <v>0</v>
      </c>
      <c r="K76" s="13">
        <f t="shared" si="12"/>
        <v>0</v>
      </c>
    </row>
    <row r="77" spans="1:11" ht="25.5">
      <c r="A77" s="123">
        <v>5048</v>
      </c>
      <c r="B77" s="7">
        <v>721000</v>
      </c>
      <c r="C77" s="163" t="s">
        <v>152</v>
      </c>
      <c r="D77" s="12">
        <f>SUM(D78:D81)</f>
        <v>0</v>
      </c>
      <c r="E77" s="12">
        <f t="shared" si="0"/>
        <v>0</v>
      </c>
      <c r="F77" s="12">
        <f t="shared" ref="F77:K77" si="13">SUM(F78:F81)</f>
        <v>0</v>
      </c>
      <c r="G77" s="12">
        <f t="shared" si="13"/>
        <v>0</v>
      </c>
      <c r="H77" s="12">
        <f t="shared" si="13"/>
        <v>0</v>
      </c>
      <c r="I77" s="12">
        <f t="shared" si="13"/>
        <v>0</v>
      </c>
      <c r="J77" s="12">
        <f t="shared" si="13"/>
        <v>0</v>
      </c>
      <c r="K77" s="13">
        <f t="shared" si="13"/>
        <v>0</v>
      </c>
    </row>
    <row r="78" spans="1:11" ht="18.75" customHeight="1">
      <c r="A78" s="164">
        <v>5049</v>
      </c>
      <c r="B78" s="165">
        <v>721100</v>
      </c>
      <c r="C78" s="166" t="s">
        <v>232</v>
      </c>
      <c r="D78" s="16"/>
      <c r="E78" s="17">
        <f t="shared" si="0"/>
        <v>0</v>
      </c>
      <c r="F78" s="16"/>
      <c r="G78" s="16"/>
      <c r="H78" s="16"/>
      <c r="I78" s="16"/>
      <c r="J78" s="16"/>
      <c r="K78" s="18"/>
    </row>
    <row r="79" spans="1:11" ht="18.75" customHeight="1">
      <c r="A79" s="164">
        <v>5050</v>
      </c>
      <c r="B79" s="165">
        <v>721200</v>
      </c>
      <c r="C79" s="166" t="s">
        <v>395</v>
      </c>
      <c r="D79" s="16"/>
      <c r="E79" s="17">
        <f t="shared" si="0"/>
        <v>0</v>
      </c>
      <c r="F79" s="16"/>
      <c r="G79" s="16"/>
      <c r="H79" s="16"/>
      <c r="I79" s="16"/>
      <c r="J79" s="16"/>
      <c r="K79" s="18"/>
    </row>
    <row r="80" spans="1:11" ht="25.5">
      <c r="A80" s="164">
        <v>5051</v>
      </c>
      <c r="B80" s="165">
        <v>721300</v>
      </c>
      <c r="C80" s="166" t="s">
        <v>446</v>
      </c>
      <c r="D80" s="16"/>
      <c r="E80" s="17">
        <f t="shared" si="0"/>
        <v>0</v>
      </c>
      <c r="F80" s="16"/>
      <c r="G80" s="16"/>
      <c r="H80" s="16"/>
      <c r="I80" s="16"/>
      <c r="J80" s="16"/>
      <c r="K80" s="18"/>
    </row>
    <row r="81" spans="1:11" ht="25.5">
      <c r="A81" s="164">
        <v>5052</v>
      </c>
      <c r="B81" s="165">
        <v>721400</v>
      </c>
      <c r="C81" s="166" t="s">
        <v>447</v>
      </c>
      <c r="D81" s="16"/>
      <c r="E81" s="17">
        <f t="shared" si="0"/>
        <v>0</v>
      </c>
      <c r="F81" s="16"/>
      <c r="G81" s="16"/>
      <c r="H81" s="16"/>
      <c r="I81" s="16"/>
      <c r="J81" s="16"/>
      <c r="K81" s="18"/>
    </row>
    <row r="82" spans="1:11" ht="29.25" customHeight="1">
      <c r="A82" s="123">
        <v>5053</v>
      </c>
      <c r="B82" s="7">
        <v>722000</v>
      </c>
      <c r="C82" s="163" t="s">
        <v>153</v>
      </c>
      <c r="D82" s="12">
        <f>SUM(D83:D85)</f>
        <v>0</v>
      </c>
      <c r="E82" s="12">
        <f t="shared" si="0"/>
        <v>0</v>
      </c>
      <c r="F82" s="12">
        <f t="shared" ref="F82:K82" si="14">SUM(F83:F85)</f>
        <v>0</v>
      </c>
      <c r="G82" s="12">
        <f t="shared" si="14"/>
        <v>0</v>
      </c>
      <c r="H82" s="12">
        <f t="shared" si="14"/>
        <v>0</v>
      </c>
      <c r="I82" s="12">
        <f t="shared" si="14"/>
        <v>0</v>
      </c>
      <c r="J82" s="12">
        <f t="shared" si="14"/>
        <v>0</v>
      </c>
      <c r="K82" s="13">
        <f t="shared" si="14"/>
        <v>0</v>
      </c>
    </row>
    <row r="83" spans="1:11" ht="18.75" customHeight="1">
      <c r="A83" s="164">
        <v>5054</v>
      </c>
      <c r="B83" s="165">
        <v>722100</v>
      </c>
      <c r="C83" s="166" t="s">
        <v>897</v>
      </c>
      <c r="D83" s="16"/>
      <c r="E83" s="17">
        <f t="shared" si="0"/>
        <v>0</v>
      </c>
      <c r="F83" s="16"/>
      <c r="G83" s="16"/>
      <c r="H83" s="16"/>
      <c r="I83" s="16"/>
      <c r="J83" s="16"/>
      <c r="K83" s="18"/>
    </row>
    <row r="84" spans="1:11" ht="18.75" customHeight="1">
      <c r="A84" s="164">
        <v>5055</v>
      </c>
      <c r="B84" s="165">
        <v>722200</v>
      </c>
      <c r="C84" s="166" t="s">
        <v>154</v>
      </c>
      <c r="D84" s="16"/>
      <c r="E84" s="17">
        <f t="shared" si="0"/>
        <v>0</v>
      </c>
      <c r="F84" s="16"/>
      <c r="G84" s="16"/>
      <c r="H84" s="16"/>
      <c r="I84" s="16"/>
      <c r="J84" s="16"/>
      <c r="K84" s="18"/>
    </row>
    <row r="85" spans="1:11" ht="18.75" customHeight="1">
      <c r="A85" s="164">
        <v>5056</v>
      </c>
      <c r="B85" s="165">
        <v>722300</v>
      </c>
      <c r="C85" s="166" t="s">
        <v>38</v>
      </c>
      <c r="D85" s="16"/>
      <c r="E85" s="17">
        <f t="shared" si="0"/>
        <v>0</v>
      </c>
      <c r="F85" s="16"/>
      <c r="G85" s="16"/>
      <c r="H85" s="16"/>
      <c r="I85" s="16"/>
      <c r="J85" s="16"/>
      <c r="K85" s="18"/>
    </row>
    <row r="86" spans="1:11">
      <c r="A86" s="233" t="s">
        <v>680</v>
      </c>
      <c r="B86" s="234" t="s">
        <v>681</v>
      </c>
      <c r="C86" s="235" t="s">
        <v>682</v>
      </c>
      <c r="D86" s="228" t="s">
        <v>891</v>
      </c>
      <c r="E86" s="228" t="s">
        <v>609</v>
      </c>
      <c r="F86" s="228"/>
      <c r="G86" s="228"/>
      <c r="H86" s="228"/>
      <c r="I86" s="228"/>
      <c r="J86" s="228"/>
      <c r="K86" s="232"/>
    </row>
    <row r="87" spans="1:11">
      <c r="A87" s="233"/>
      <c r="B87" s="234"/>
      <c r="C87" s="235"/>
      <c r="D87" s="228"/>
      <c r="E87" s="231" t="s">
        <v>568</v>
      </c>
      <c r="F87" s="228" t="s">
        <v>892</v>
      </c>
      <c r="G87" s="228"/>
      <c r="H87" s="228"/>
      <c r="I87" s="228"/>
      <c r="J87" s="228" t="s">
        <v>893</v>
      </c>
      <c r="K87" s="232" t="s">
        <v>99</v>
      </c>
    </row>
    <row r="88" spans="1:11" ht="25.5">
      <c r="A88" s="233"/>
      <c r="B88" s="234"/>
      <c r="C88" s="235"/>
      <c r="D88" s="228"/>
      <c r="E88" s="231"/>
      <c r="F88" s="7" t="s">
        <v>610</v>
      </c>
      <c r="G88" s="7" t="s">
        <v>611</v>
      </c>
      <c r="H88" s="7" t="s">
        <v>894</v>
      </c>
      <c r="I88" s="7" t="s">
        <v>98</v>
      </c>
      <c r="J88" s="228"/>
      <c r="K88" s="232"/>
    </row>
    <row r="89" spans="1:11">
      <c r="A89" s="170" t="s">
        <v>569</v>
      </c>
      <c r="B89" s="140" t="s">
        <v>570</v>
      </c>
      <c r="C89" s="140" t="s">
        <v>571</v>
      </c>
      <c r="D89" s="171" t="s">
        <v>572</v>
      </c>
      <c r="E89" s="171" t="s">
        <v>573</v>
      </c>
      <c r="F89" s="171" t="s">
        <v>574</v>
      </c>
      <c r="G89" s="171" t="s">
        <v>575</v>
      </c>
      <c r="H89" s="171" t="s">
        <v>576</v>
      </c>
      <c r="I89" s="171" t="s">
        <v>577</v>
      </c>
      <c r="J89" s="171" t="s">
        <v>578</v>
      </c>
      <c r="K89" s="172" t="s">
        <v>579</v>
      </c>
    </row>
    <row r="90" spans="1:11" ht="25.5">
      <c r="A90" s="123">
        <v>5057</v>
      </c>
      <c r="B90" s="7">
        <v>730000</v>
      </c>
      <c r="C90" s="163" t="s">
        <v>898</v>
      </c>
      <c r="D90" s="12">
        <f>D91+D94+D99</f>
        <v>0</v>
      </c>
      <c r="E90" s="12">
        <f t="shared" ref="E90:E153" si="15">SUM(F90:K90)</f>
        <v>0</v>
      </c>
      <c r="F90" s="12">
        <f t="shared" ref="F90:K90" si="16">F91+F94+F99</f>
        <v>0</v>
      </c>
      <c r="G90" s="12">
        <f t="shared" si="16"/>
        <v>0</v>
      </c>
      <c r="H90" s="12">
        <f t="shared" si="16"/>
        <v>0</v>
      </c>
      <c r="I90" s="12">
        <f t="shared" si="16"/>
        <v>0</v>
      </c>
      <c r="J90" s="12">
        <f t="shared" si="16"/>
        <v>0</v>
      </c>
      <c r="K90" s="13">
        <f t="shared" si="16"/>
        <v>0</v>
      </c>
    </row>
    <row r="91" spans="1:11" ht="25.5" customHeight="1">
      <c r="A91" s="123">
        <v>5058</v>
      </c>
      <c r="B91" s="7">
        <v>731000</v>
      </c>
      <c r="C91" s="163" t="s">
        <v>155</v>
      </c>
      <c r="D91" s="12">
        <f>D92+D93</f>
        <v>0</v>
      </c>
      <c r="E91" s="12">
        <f t="shared" si="15"/>
        <v>0</v>
      </c>
      <c r="F91" s="12">
        <f t="shared" ref="F91:K91" si="17">F92+F93</f>
        <v>0</v>
      </c>
      <c r="G91" s="12">
        <f t="shared" si="17"/>
        <v>0</v>
      </c>
      <c r="H91" s="12">
        <f t="shared" si="17"/>
        <v>0</v>
      </c>
      <c r="I91" s="12">
        <f t="shared" si="17"/>
        <v>0</v>
      </c>
      <c r="J91" s="12">
        <f t="shared" si="17"/>
        <v>0</v>
      </c>
      <c r="K91" s="13">
        <f t="shared" si="17"/>
        <v>0</v>
      </c>
    </row>
    <row r="92" spans="1:11" ht="17.25" customHeight="1">
      <c r="A92" s="164">
        <v>5059</v>
      </c>
      <c r="B92" s="165">
        <v>731100</v>
      </c>
      <c r="C92" s="166" t="s">
        <v>39</v>
      </c>
      <c r="D92" s="16"/>
      <c r="E92" s="17">
        <f t="shared" si="15"/>
        <v>0</v>
      </c>
      <c r="F92" s="16"/>
      <c r="G92" s="16"/>
      <c r="H92" s="16"/>
      <c r="I92" s="16"/>
      <c r="J92" s="16"/>
      <c r="K92" s="18"/>
    </row>
    <row r="93" spans="1:11" ht="17.25" customHeight="1">
      <c r="A93" s="164">
        <v>5060</v>
      </c>
      <c r="B93" s="165">
        <v>731200</v>
      </c>
      <c r="C93" s="166" t="s">
        <v>40</v>
      </c>
      <c r="D93" s="16"/>
      <c r="E93" s="17">
        <f t="shared" si="15"/>
        <v>0</v>
      </c>
      <c r="F93" s="16"/>
      <c r="G93" s="16"/>
      <c r="H93" s="16"/>
      <c r="I93" s="16"/>
      <c r="J93" s="16"/>
      <c r="K93" s="18"/>
    </row>
    <row r="94" spans="1:11" ht="25.5">
      <c r="A94" s="123">
        <v>5061</v>
      </c>
      <c r="B94" s="7">
        <v>732000</v>
      </c>
      <c r="C94" s="163" t="s">
        <v>899</v>
      </c>
      <c r="D94" s="12">
        <f>D95+D96+D97+D98</f>
        <v>0</v>
      </c>
      <c r="E94" s="12">
        <f t="shared" si="15"/>
        <v>0</v>
      </c>
      <c r="F94" s="12">
        <f t="shared" ref="F94:K94" si="18">F95+F96+F97+F98</f>
        <v>0</v>
      </c>
      <c r="G94" s="12">
        <f t="shared" si="18"/>
        <v>0</v>
      </c>
      <c r="H94" s="12">
        <f t="shared" si="18"/>
        <v>0</v>
      </c>
      <c r="I94" s="12">
        <f t="shared" si="18"/>
        <v>0</v>
      </c>
      <c r="J94" s="12">
        <f t="shared" si="18"/>
        <v>0</v>
      </c>
      <c r="K94" s="13">
        <f t="shared" si="18"/>
        <v>0</v>
      </c>
    </row>
    <row r="95" spans="1:11" ht="17.25" customHeight="1">
      <c r="A95" s="164">
        <v>5062</v>
      </c>
      <c r="B95" s="165">
        <v>732100</v>
      </c>
      <c r="C95" s="166" t="s">
        <v>41</v>
      </c>
      <c r="D95" s="16"/>
      <c r="E95" s="17">
        <f t="shared" si="15"/>
        <v>0</v>
      </c>
      <c r="F95" s="16"/>
      <c r="G95" s="16"/>
      <c r="H95" s="16"/>
      <c r="I95" s="16"/>
      <c r="J95" s="16"/>
      <c r="K95" s="18"/>
    </row>
    <row r="96" spans="1:11" ht="17.25" customHeight="1">
      <c r="A96" s="164">
        <v>5063</v>
      </c>
      <c r="B96" s="165">
        <v>732200</v>
      </c>
      <c r="C96" s="166" t="s">
        <v>581</v>
      </c>
      <c r="D96" s="16"/>
      <c r="E96" s="17">
        <f t="shared" si="15"/>
        <v>0</v>
      </c>
      <c r="F96" s="16"/>
      <c r="G96" s="16"/>
      <c r="H96" s="16"/>
      <c r="I96" s="16"/>
      <c r="J96" s="16"/>
      <c r="K96" s="18"/>
    </row>
    <row r="97" spans="1:11" ht="17.25" customHeight="1">
      <c r="A97" s="164">
        <v>5064</v>
      </c>
      <c r="B97" s="165">
        <v>732300</v>
      </c>
      <c r="C97" s="166" t="s">
        <v>900</v>
      </c>
      <c r="D97" s="16"/>
      <c r="E97" s="17">
        <f t="shared" si="15"/>
        <v>0</v>
      </c>
      <c r="F97" s="16"/>
      <c r="G97" s="16"/>
      <c r="H97" s="16"/>
      <c r="I97" s="16"/>
      <c r="J97" s="16"/>
      <c r="K97" s="18"/>
    </row>
    <row r="98" spans="1:11" ht="17.25" customHeight="1">
      <c r="A98" s="164">
        <v>5065</v>
      </c>
      <c r="B98" s="165">
        <v>732400</v>
      </c>
      <c r="C98" s="166" t="s">
        <v>901</v>
      </c>
      <c r="D98" s="16"/>
      <c r="E98" s="17">
        <f t="shared" si="15"/>
        <v>0</v>
      </c>
      <c r="F98" s="16"/>
      <c r="G98" s="16"/>
      <c r="H98" s="16"/>
      <c r="I98" s="16"/>
      <c r="J98" s="16"/>
      <c r="K98" s="18"/>
    </row>
    <row r="99" spans="1:11" ht="25.5">
      <c r="A99" s="123">
        <v>5066</v>
      </c>
      <c r="B99" s="7">
        <v>733000</v>
      </c>
      <c r="C99" s="163" t="s">
        <v>902</v>
      </c>
      <c r="D99" s="12">
        <f>D100+D101</f>
        <v>0</v>
      </c>
      <c r="E99" s="12">
        <f t="shared" si="15"/>
        <v>0</v>
      </c>
      <c r="F99" s="12">
        <f t="shared" ref="F99:K99" si="19">F100+F101</f>
        <v>0</v>
      </c>
      <c r="G99" s="12">
        <f t="shared" si="19"/>
        <v>0</v>
      </c>
      <c r="H99" s="12">
        <f t="shared" si="19"/>
        <v>0</v>
      </c>
      <c r="I99" s="12">
        <f t="shared" si="19"/>
        <v>0</v>
      </c>
      <c r="J99" s="12">
        <f t="shared" si="19"/>
        <v>0</v>
      </c>
      <c r="K99" s="13">
        <f t="shared" si="19"/>
        <v>0</v>
      </c>
    </row>
    <row r="100" spans="1:11" ht="17.25" customHeight="1">
      <c r="A100" s="164">
        <v>5067</v>
      </c>
      <c r="B100" s="165">
        <v>733100</v>
      </c>
      <c r="C100" s="166" t="s">
        <v>582</v>
      </c>
      <c r="D100" s="16"/>
      <c r="E100" s="17">
        <f t="shared" si="15"/>
        <v>0</v>
      </c>
      <c r="F100" s="16"/>
      <c r="G100" s="16"/>
      <c r="H100" s="16"/>
      <c r="I100" s="16"/>
      <c r="J100" s="16"/>
      <c r="K100" s="18"/>
    </row>
    <row r="101" spans="1:11" ht="17.25" customHeight="1">
      <c r="A101" s="164">
        <v>5068</v>
      </c>
      <c r="B101" s="165">
        <v>733200</v>
      </c>
      <c r="C101" s="166" t="s">
        <v>583</v>
      </c>
      <c r="D101" s="16"/>
      <c r="E101" s="17">
        <f t="shared" si="15"/>
        <v>0</v>
      </c>
      <c r="F101" s="16"/>
      <c r="G101" s="16"/>
      <c r="H101" s="16"/>
      <c r="I101" s="16"/>
      <c r="J101" s="16"/>
      <c r="K101" s="18"/>
    </row>
    <row r="102" spans="1:11" ht="27" customHeight="1">
      <c r="A102" s="123">
        <v>5069</v>
      </c>
      <c r="B102" s="7">
        <v>740000</v>
      </c>
      <c r="C102" s="163" t="s">
        <v>903</v>
      </c>
      <c r="D102" s="12">
        <f>D103+D110+D115+D126+D129</f>
        <v>58790</v>
      </c>
      <c r="E102" s="12">
        <f t="shared" si="15"/>
        <v>10191</v>
      </c>
      <c r="F102" s="12">
        <f t="shared" ref="F102:K102" si="20">F103+F110+F115+F126+F129</f>
        <v>0</v>
      </c>
      <c r="G102" s="12">
        <f t="shared" si="20"/>
        <v>0</v>
      </c>
      <c r="H102" s="12">
        <f t="shared" si="20"/>
        <v>0</v>
      </c>
      <c r="I102" s="12">
        <f t="shared" si="20"/>
        <v>0</v>
      </c>
      <c r="J102" s="12">
        <f t="shared" si="20"/>
        <v>0</v>
      </c>
      <c r="K102" s="13">
        <f t="shared" si="20"/>
        <v>10191</v>
      </c>
    </row>
    <row r="103" spans="1:11" ht="17.25" customHeight="1">
      <c r="A103" s="123">
        <v>5070</v>
      </c>
      <c r="B103" s="7">
        <v>741000</v>
      </c>
      <c r="C103" s="163" t="s">
        <v>904</v>
      </c>
      <c r="D103" s="12">
        <f>SUM(D104:D109)</f>
        <v>75</v>
      </c>
      <c r="E103" s="12">
        <f t="shared" si="15"/>
        <v>0</v>
      </c>
      <c r="F103" s="12">
        <f t="shared" ref="F103:K103" si="21">SUM(F104:F109)</f>
        <v>0</v>
      </c>
      <c r="G103" s="12">
        <f t="shared" si="21"/>
        <v>0</v>
      </c>
      <c r="H103" s="12">
        <f t="shared" si="21"/>
        <v>0</v>
      </c>
      <c r="I103" s="12">
        <f t="shared" si="21"/>
        <v>0</v>
      </c>
      <c r="J103" s="12">
        <f t="shared" si="21"/>
        <v>0</v>
      </c>
      <c r="K103" s="13">
        <f t="shared" si="21"/>
        <v>0</v>
      </c>
    </row>
    <row r="104" spans="1:11" ht="17.25" customHeight="1">
      <c r="A104" s="164">
        <v>5071</v>
      </c>
      <c r="B104" s="165">
        <v>741100</v>
      </c>
      <c r="C104" s="166" t="s">
        <v>584</v>
      </c>
      <c r="D104" s="16">
        <v>25</v>
      </c>
      <c r="E104" s="17">
        <f t="shared" si="15"/>
        <v>0</v>
      </c>
      <c r="F104" s="16"/>
      <c r="G104" s="16"/>
      <c r="H104" s="16"/>
      <c r="I104" s="16"/>
      <c r="J104" s="16"/>
      <c r="K104" s="18"/>
    </row>
    <row r="105" spans="1:11" ht="17.25" customHeight="1">
      <c r="A105" s="164">
        <v>5072</v>
      </c>
      <c r="B105" s="165">
        <v>741200</v>
      </c>
      <c r="C105" s="166" t="s">
        <v>585</v>
      </c>
      <c r="D105" s="16"/>
      <c r="E105" s="17">
        <f t="shared" si="15"/>
        <v>0</v>
      </c>
      <c r="F105" s="16"/>
      <c r="G105" s="16"/>
      <c r="H105" s="16"/>
      <c r="I105" s="16"/>
      <c r="J105" s="16"/>
      <c r="K105" s="18"/>
    </row>
    <row r="106" spans="1:11" ht="17.25" customHeight="1">
      <c r="A106" s="164">
        <v>5073</v>
      </c>
      <c r="B106" s="165">
        <v>741300</v>
      </c>
      <c r="C106" s="166" t="s">
        <v>586</v>
      </c>
      <c r="D106" s="16"/>
      <c r="E106" s="17">
        <f t="shared" si="15"/>
        <v>0</v>
      </c>
      <c r="F106" s="16"/>
      <c r="G106" s="16"/>
      <c r="H106" s="16"/>
      <c r="I106" s="16"/>
      <c r="J106" s="16"/>
      <c r="K106" s="18"/>
    </row>
    <row r="107" spans="1:11" ht="25.5">
      <c r="A107" s="164">
        <v>5074</v>
      </c>
      <c r="B107" s="165">
        <v>741400</v>
      </c>
      <c r="C107" s="166" t="s">
        <v>587</v>
      </c>
      <c r="D107" s="16">
        <v>50</v>
      </c>
      <c r="E107" s="17">
        <f t="shared" si="15"/>
        <v>0</v>
      </c>
      <c r="F107" s="48"/>
      <c r="G107" s="48"/>
      <c r="H107" s="48"/>
      <c r="I107" s="48"/>
      <c r="J107" s="48"/>
      <c r="K107" s="49"/>
    </row>
    <row r="108" spans="1:11" ht="17.25" customHeight="1">
      <c r="A108" s="164">
        <v>5075</v>
      </c>
      <c r="B108" s="165">
        <v>741500</v>
      </c>
      <c r="C108" s="166" t="s">
        <v>588</v>
      </c>
      <c r="D108" s="16"/>
      <c r="E108" s="17">
        <f t="shared" si="15"/>
        <v>0</v>
      </c>
      <c r="F108" s="16"/>
      <c r="G108" s="16"/>
      <c r="H108" s="16"/>
      <c r="I108" s="16"/>
      <c r="J108" s="16"/>
      <c r="K108" s="18"/>
    </row>
    <row r="109" spans="1:11" ht="17.25" customHeight="1">
      <c r="A109" s="164">
        <v>5076</v>
      </c>
      <c r="B109" s="165">
        <v>741600</v>
      </c>
      <c r="C109" s="166" t="s">
        <v>156</v>
      </c>
      <c r="D109" s="16"/>
      <c r="E109" s="17">
        <f t="shared" si="15"/>
        <v>0</v>
      </c>
      <c r="F109" s="16"/>
      <c r="G109" s="16"/>
      <c r="H109" s="16"/>
      <c r="I109" s="16"/>
      <c r="J109" s="16"/>
      <c r="K109" s="18"/>
    </row>
    <row r="110" spans="1:11" ht="25.5">
      <c r="A110" s="123">
        <v>5077</v>
      </c>
      <c r="B110" s="7">
        <v>742000</v>
      </c>
      <c r="C110" s="163" t="s">
        <v>905</v>
      </c>
      <c r="D110" s="12">
        <f>SUM(D111:D114)</f>
        <v>57195</v>
      </c>
      <c r="E110" s="12">
        <f t="shared" si="15"/>
        <v>10191</v>
      </c>
      <c r="F110" s="12">
        <f t="shared" ref="F110:K110" si="22">SUM(F111:F114)</f>
        <v>0</v>
      </c>
      <c r="G110" s="12">
        <f t="shared" si="22"/>
        <v>0</v>
      </c>
      <c r="H110" s="12">
        <f t="shared" si="22"/>
        <v>0</v>
      </c>
      <c r="I110" s="12">
        <f t="shared" si="22"/>
        <v>0</v>
      </c>
      <c r="J110" s="12">
        <f t="shared" si="22"/>
        <v>0</v>
      </c>
      <c r="K110" s="13">
        <f t="shared" si="22"/>
        <v>10191</v>
      </c>
    </row>
    <row r="111" spans="1:11" ht="25.5">
      <c r="A111" s="164">
        <v>5078</v>
      </c>
      <c r="B111" s="165">
        <v>742100</v>
      </c>
      <c r="C111" s="166" t="s">
        <v>589</v>
      </c>
      <c r="D111" s="16">
        <v>57195</v>
      </c>
      <c r="E111" s="17">
        <f t="shared" si="15"/>
        <v>10191</v>
      </c>
      <c r="F111" s="16"/>
      <c r="G111" s="16"/>
      <c r="H111" s="16"/>
      <c r="I111" s="16"/>
      <c r="J111" s="16"/>
      <c r="K111" s="18">
        <v>10191</v>
      </c>
    </row>
    <row r="112" spans="1:11" ht="17.25" customHeight="1">
      <c r="A112" s="164">
        <v>5079</v>
      </c>
      <c r="B112" s="165">
        <v>742200</v>
      </c>
      <c r="C112" s="166" t="s">
        <v>157</v>
      </c>
      <c r="D112" s="16"/>
      <c r="E112" s="17">
        <f t="shared" si="15"/>
        <v>0</v>
      </c>
      <c r="F112" s="16"/>
      <c r="G112" s="16"/>
      <c r="H112" s="16"/>
      <c r="I112" s="16"/>
      <c r="J112" s="16"/>
      <c r="K112" s="18"/>
    </row>
    <row r="113" spans="1:11" ht="25.5">
      <c r="A113" s="164">
        <v>5080</v>
      </c>
      <c r="B113" s="165">
        <v>742300</v>
      </c>
      <c r="C113" s="166" t="s">
        <v>522</v>
      </c>
      <c r="D113" s="16"/>
      <c r="E113" s="17">
        <f t="shared" si="15"/>
        <v>0</v>
      </c>
      <c r="F113" s="16"/>
      <c r="G113" s="16"/>
      <c r="H113" s="16"/>
      <c r="I113" s="16"/>
      <c r="J113" s="16"/>
      <c r="K113" s="18"/>
    </row>
    <row r="114" spans="1:11" ht="17.25" customHeight="1">
      <c r="A114" s="164">
        <v>5081</v>
      </c>
      <c r="B114" s="165">
        <v>742400</v>
      </c>
      <c r="C114" s="166" t="s">
        <v>523</v>
      </c>
      <c r="D114" s="16"/>
      <c r="E114" s="17">
        <f t="shared" si="15"/>
        <v>0</v>
      </c>
      <c r="F114" s="16"/>
      <c r="G114" s="16"/>
      <c r="H114" s="16"/>
      <c r="I114" s="16"/>
      <c r="J114" s="16"/>
      <c r="K114" s="18"/>
    </row>
    <row r="115" spans="1:11" ht="25.5">
      <c r="A115" s="123">
        <v>5082</v>
      </c>
      <c r="B115" s="7">
        <v>743000</v>
      </c>
      <c r="C115" s="163" t="s">
        <v>906</v>
      </c>
      <c r="D115" s="12">
        <f>SUM(D120:D125)</f>
        <v>0</v>
      </c>
      <c r="E115" s="12">
        <f t="shared" si="15"/>
        <v>0</v>
      </c>
      <c r="F115" s="12">
        <f t="shared" ref="F115:K115" si="23">SUM(F120:F125)</f>
        <v>0</v>
      </c>
      <c r="G115" s="12">
        <f t="shared" si="23"/>
        <v>0</v>
      </c>
      <c r="H115" s="12">
        <f t="shared" si="23"/>
        <v>0</v>
      </c>
      <c r="I115" s="12">
        <f t="shared" si="23"/>
        <v>0</v>
      </c>
      <c r="J115" s="12">
        <f t="shared" si="23"/>
        <v>0</v>
      </c>
      <c r="K115" s="13">
        <f t="shared" si="23"/>
        <v>0</v>
      </c>
    </row>
    <row r="116" spans="1:11">
      <c r="A116" s="233" t="s">
        <v>680</v>
      </c>
      <c r="B116" s="234" t="s">
        <v>681</v>
      </c>
      <c r="C116" s="235" t="s">
        <v>682</v>
      </c>
      <c r="D116" s="228" t="s">
        <v>891</v>
      </c>
      <c r="E116" s="228" t="s">
        <v>609</v>
      </c>
      <c r="F116" s="228"/>
      <c r="G116" s="228"/>
      <c r="H116" s="228"/>
      <c r="I116" s="228"/>
      <c r="J116" s="228"/>
      <c r="K116" s="232"/>
    </row>
    <row r="117" spans="1:11">
      <c r="A117" s="233"/>
      <c r="B117" s="234"/>
      <c r="C117" s="235"/>
      <c r="D117" s="228"/>
      <c r="E117" s="231" t="s">
        <v>568</v>
      </c>
      <c r="F117" s="228" t="s">
        <v>892</v>
      </c>
      <c r="G117" s="228"/>
      <c r="H117" s="228"/>
      <c r="I117" s="228"/>
      <c r="J117" s="228" t="s">
        <v>893</v>
      </c>
      <c r="K117" s="232" t="s">
        <v>99</v>
      </c>
    </row>
    <row r="118" spans="1:11" ht="25.5">
      <c r="A118" s="233"/>
      <c r="B118" s="234"/>
      <c r="C118" s="235"/>
      <c r="D118" s="228"/>
      <c r="E118" s="231"/>
      <c r="F118" s="7" t="s">
        <v>610</v>
      </c>
      <c r="G118" s="7" t="s">
        <v>611</v>
      </c>
      <c r="H118" s="7" t="s">
        <v>894</v>
      </c>
      <c r="I118" s="7" t="s">
        <v>98</v>
      </c>
      <c r="J118" s="228"/>
      <c r="K118" s="232"/>
    </row>
    <row r="119" spans="1:11">
      <c r="A119" s="170" t="s">
        <v>569</v>
      </c>
      <c r="B119" s="140" t="s">
        <v>570</v>
      </c>
      <c r="C119" s="140" t="s">
        <v>571</v>
      </c>
      <c r="D119" s="171" t="s">
        <v>572</v>
      </c>
      <c r="E119" s="171" t="s">
        <v>573</v>
      </c>
      <c r="F119" s="171" t="s">
        <v>574</v>
      </c>
      <c r="G119" s="171" t="s">
        <v>575</v>
      </c>
      <c r="H119" s="171" t="s">
        <v>576</v>
      </c>
      <c r="I119" s="171" t="s">
        <v>577</v>
      </c>
      <c r="J119" s="171" t="s">
        <v>578</v>
      </c>
      <c r="K119" s="172" t="s">
        <v>579</v>
      </c>
    </row>
    <row r="120" spans="1:11" ht="18.75" customHeight="1">
      <c r="A120" s="164">
        <v>5083</v>
      </c>
      <c r="B120" s="165">
        <v>743100</v>
      </c>
      <c r="C120" s="166" t="s">
        <v>907</v>
      </c>
      <c r="D120" s="16"/>
      <c r="E120" s="17">
        <f t="shared" si="15"/>
        <v>0</v>
      </c>
      <c r="F120" s="16"/>
      <c r="G120" s="16"/>
      <c r="H120" s="16"/>
      <c r="I120" s="16"/>
      <c r="J120" s="16"/>
      <c r="K120" s="18"/>
    </row>
    <row r="121" spans="1:11" ht="18.75" customHeight="1">
      <c r="A121" s="164">
        <v>5084</v>
      </c>
      <c r="B121" s="165">
        <v>743200</v>
      </c>
      <c r="C121" s="166" t="s">
        <v>602</v>
      </c>
      <c r="D121" s="16"/>
      <c r="E121" s="17">
        <f t="shared" si="15"/>
        <v>0</v>
      </c>
      <c r="F121" s="16"/>
      <c r="G121" s="16"/>
      <c r="H121" s="16"/>
      <c r="I121" s="16"/>
      <c r="J121" s="16"/>
      <c r="K121" s="18"/>
    </row>
    <row r="122" spans="1:11" ht="18.75" customHeight="1">
      <c r="A122" s="164">
        <v>5085</v>
      </c>
      <c r="B122" s="165">
        <v>743300</v>
      </c>
      <c r="C122" s="166" t="s">
        <v>603</v>
      </c>
      <c r="D122" s="16"/>
      <c r="E122" s="17">
        <f t="shared" si="15"/>
        <v>0</v>
      </c>
      <c r="F122" s="16"/>
      <c r="G122" s="16"/>
      <c r="H122" s="16"/>
      <c r="I122" s="16"/>
      <c r="J122" s="16"/>
      <c r="K122" s="18"/>
    </row>
    <row r="123" spans="1:11" ht="18.75" customHeight="1">
      <c r="A123" s="164">
        <v>5086</v>
      </c>
      <c r="B123" s="165">
        <v>743400</v>
      </c>
      <c r="C123" s="166" t="s">
        <v>604</v>
      </c>
      <c r="D123" s="16"/>
      <c r="E123" s="17">
        <f t="shared" si="15"/>
        <v>0</v>
      </c>
      <c r="F123" s="16"/>
      <c r="G123" s="16"/>
      <c r="H123" s="16"/>
      <c r="I123" s="16"/>
      <c r="J123" s="16"/>
      <c r="K123" s="18"/>
    </row>
    <row r="124" spans="1:11" ht="18.75" customHeight="1">
      <c r="A124" s="164">
        <v>5087</v>
      </c>
      <c r="B124" s="165">
        <v>743500</v>
      </c>
      <c r="C124" s="166" t="s">
        <v>605</v>
      </c>
      <c r="D124" s="16"/>
      <c r="E124" s="17">
        <f t="shared" si="15"/>
        <v>0</v>
      </c>
      <c r="F124" s="16"/>
      <c r="G124" s="16"/>
      <c r="H124" s="16"/>
      <c r="I124" s="16"/>
      <c r="J124" s="16"/>
      <c r="K124" s="18"/>
    </row>
    <row r="125" spans="1:11" ht="25.5">
      <c r="A125" s="164">
        <v>5088</v>
      </c>
      <c r="B125" s="165">
        <v>743900</v>
      </c>
      <c r="C125" s="166" t="s">
        <v>606</v>
      </c>
      <c r="D125" s="16"/>
      <c r="E125" s="17">
        <f t="shared" si="15"/>
        <v>0</v>
      </c>
      <c r="F125" s="16"/>
      <c r="G125" s="16"/>
      <c r="H125" s="16"/>
      <c r="I125" s="16"/>
      <c r="J125" s="16"/>
      <c r="K125" s="18"/>
    </row>
    <row r="126" spans="1:11" ht="25.5">
      <c r="A126" s="123">
        <v>5089</v>
      </c>
      <c r="B126" s="7">
        <v>744000</v>
      </c>
      <c r="C126" s="163" t="s">
        <v>908</v>
      </c>
      <c r="D126" s="12">
        <f>D127+D128</f>
        <v>1500</v>
      </c>
      <c r="E126" s="12">
        <f t="shared" si="15"/>
        <v>0</v>
      </c>
      <c r="F126" s="12">
        <f t="shared" ref="F126:K126" si="24">F127+F128</f>
        <v>0</v>
      </c>
      <c r="G126" s="12">
        <f t="shared" si="24"/>
        <v>0</v>
      </c>
      <c r="H126" s="12">
        <f t="shared" si="24"/>
        <v>0</v>
      </c>
      <c r="I126" s="12">
        <f t="shared" si="24"/>
        <v>0</v>
      </c>
      <c r="J126" s="12">
        <f t="shared" si="24"/>
        <v>0</v>
      </c>
      <c r="K126" s="13">
        <f t="shared" si="24"/>
        <v>0</v>
      </c>
    </row>
    <row r="127" spans="1:11" ht="27" customHeight="1">
      <c r="A127" s="164">
        <v>5090</v>
      </c>
      <c r="B127" s="165">
        <v>744100</v>
      </c>
      <c r="C127" s="166" t="s">
        <v>42</v>
      </c>
      <c r="D127" s="16">
        <v>1500</v>
      </c>
      <c r="E127" s="17">
        <f t="shared" si="15"/>
        <v>0</v>
      </c>
      <c r="F127" s="16"/>
      <c r="G127" s="16"/>
      <c r="H127" s="16"/>
      <c r="I127" s="16"/>
      <c r="J127" s="16"/>
      <c r="K127" s="18"/>
    </row>
    <row r="128" spans="1:11" ht="25.5">
      <c r="A128" s="164">
        <v>5091</v>
      </c>
      <c r="B128" s="165">
        <v>744200</v>
      </c>
      <c r="C128" s="166" t="s">
        <v>43</v>
      </c>
      <c r="D128" s="16"/>
      <c r="E128" s="17">
        <f t="shared" si="15"/>
        <v>0</v>
      </c>
      <c r="F128" s="16"/>
      <c r="G128" s="16"/>
      <c r="H128" s="16"/>
      <c r="I128" s="16"/>
      <c r="J128" s="16"/>
      <c r="K128" s="18"/>
    </row>
    <row r="129" spans="1:11" ht="18.75" customHeight="1">
      <c r="A129" s="123">
        <v>5092</v>
      </c>
      <c r="B129" s="7">
        <v>745000</v>
      </c>
      <c r="C129" s="163" t="s">
        <v>909</v>
      </c>
      <c r="D129" s="12">
        <f>D130</f>
        <v>20</v>
      </c>
      <c r="E129" s="12">
        <f t="shared" si="15"/>
        <v>0</v>
      </c>
      <c r="F129" s="12">
        <f t="shared" ref="F129:K129" si="25">F130</f>
        <v>0</v>
      </c>
      <c r="G129" s="12">
        <f t="shared" si="25"/>
        <v>0</v>
      </c>
      <c r="H129" s="12">
        <f t="shared" si="25"/>
        <v>0</v>
      </c>
      <c r="I129" s="12">
        <f t="shared" si="25"/>
        <v>0</v>
      </c>
      <c r="J129" s="12">
        <f t="shared" si="25"/>
        <v>0</v>
      </c>
      <c r="K129" s="13">
        <f t="shared" si="25"/>
        <v>0</v>
      </c>
    </row>
    <row r="130" spans="1:11" ht="18.75" customHeight="1">
      <c r="A130" s="164">
        <v>5093</v>
      </c>
      <c r="B130" s="165">
        <v>745100</v>
      </c>
      <c r="C130" s="166" t="s">
        <v>44</v>
      </c>
      <c r="D130" s="16">
        <v>20</v>
      </c>
      <c r="E130" s="17">
        <f t="shared" si="15"/>
        <v>0</v>
      </c>
      <c r="F130" s="16"/>
      <c r="G130" s="16"/>
      <c r="H130" s="16"/>
      <c r="I130" s="16"/>
      <c r="J130" s="16"/>
      <c r="K130" s="18"/>
    </row>
    <row r="131" spans="1:11" ht="25.5">
      <c r="A131" s="123">
        <v>5094</v>
      </c>
      <c r="B131" s="7">
        <v>770000</v>
      </c>
      <c r="C131" s="163" t="s">
        <v>773</v>
      </c>
      <c r="D131" s="12">
        <f>D132+D134</f>
        <v>300</v>
      </c>
      <c r="E131" s="12">
        <f t="shared" si="15"/>
        <v>176</v>
      </c>
      <c r="F131" s="12">
        <f t="shared" ref="F131:K131" si="26">F132+F134</f>
        <v>0</v>
      </c>
      <c r="G131" s="12">
        <f t="shared" si="26"/>
        <v>0</v>
      </c>
      <c r="H131" s="12">
        <f t="shared" si="26"/>
        <v>136</v>
      </c>
      <c r="I131" s="12">
        <f t="shared" si="26"/>
        <v>40</v>
      </c>
      <c r="J131" s="12">
        <f t="shared" si="26"/>
        <v>0</v>
      </c>
      <c r="K131" s="13">
        <f t="shared" si="26"/>
        <v>0</v>
      </c>
    </row>
    <row r="132" spans="1:11" ht="25.5">
      <c r="A132" s="123">
        <v>5095</v>
      </c>
      <c r="B132" s="7">
        <v>771000</v>
      </c>
      <c r="C132" s="163" t="s">
        <v>774</v>
      </c>
      <c r="D132" s="12">
        <f>D133</f>
        <v>100</v>
      </c>
      <c r="E132" s="12">
        <f t="shared" si="15"/>
        <v>0</v>
      </c>
      <c r="F132" s="12">
        <f t="shared" ref="F132:K132" si="27">F133</f>
        <v>0</v>
      </c>
      <c r="G132" s="12">
        <f t="shared" si="27"/>
        <v>0</v>
      </c>
      <c r="H132" s="12">
        <f t="shared" si="27"/>
        <v>0</v>
      </c>
      <c r="I132" s="12">
        <f t="shared" si="27"/>
        <v>0</v>
      </c>
      <c r="J132" s="12">
        <f t="shared" si="27"/>
        <v>0</v>
      </c>
      <c r="K132" s="13">
        <f t="shared" si="27"/>
        <v>0</v>
      </c>
    </row>
    <row r="133" spans="1:11" ht="18.75" customHeight="1">
      <c r="A133" s="164">
        <v>5096</v>
      </c>
      <c r="B133" s="165">
        <v>771100</v>
      </c>
      <c r="C133" s="166" t="s">
        <v>415</v>
      </c>
      <c r="D133" s="16">
        <v>100</v>
      </c>
      <c r="E133" s="17">
        <f t="shared" si="15"/>
        <v>0</v>
      </c>
      <c r="F133" s="16"/>
      <c r="G133" s="16"/>
      <c r="H133" s="16"/>
      <c r="I133" s="16"/>
      <c r="J133" s="16"/>
      <c r="K133" s="18"/>
    </row>
    <row r="134" spans="1:11" ht="25.5">
      <c r="A134" s="123">
        <v>5097</v>
      </c>
      <c r="B134" s="7">
        <v>772000</v>
      </c>
      <c r="C134" s="163" t="s">
        <v>775</v>
      </c>
      <c r="D134" s="12">
        <f>D135</f>
        <v>200</v>
      </c>
      <c r="E134" s="12">
        <f t="shared" si="15"/>
        <v>176</v>
      </c>
      <c r="F134" s="12">
        <f t="shared" ref="F134:K134" si="28">F135</f>
        <v>0</v>
      </c>
      <c r="G134" s="12">
        <f t="shared" si="28"/>
        <v>0</v>
      </c>
      <c r="H134" s="12">
        <f t="shared" si="28"/>
        <v>136</v>
      </c>
      <c r="I134" s="12">
        <f t="shared" si="28"/>
        <v>40</v>
      </c>
      <c r="J134" s="12">
        <f t="shared" si="28"/>
        <v>0</v>
      </c>
      <c r="K134" s="13">
        <f t="shared" si="28"/>
        <v>0</v>
      </c>
    </row>
    <row r="135" spans="1:11" ht="25.5">
      <c r="A135" s="164">
        <v>5098</v>
      </c>
      <c r="B135" s="165">
        <v>772100</v>
      </c>
      <c r="C135" s="166" t="s">
        <v>416</v>
      </c>
      <c r="D135" s="16">
        <v>200</v>
      </c>
      <c r="E135" s="17">
        <f t="shared" si="15"/>
        <v>176</v>
      </c>
      <c r="F135" s="16"/>
      <c r="G135" s="16"/>
      <c r="H135" s="16">
        <v>136</v>
      </c>
      <c r="I135" s="16">
        <v>40</v>
      </c>
      <c r="J135" s="16"/>
      <c r="K135" s="18">
        <v>0</v>
      </c>
    </row>
    <row r="136" spans="1:11" ht="25.5">
      <c r="A136" s="123">
        <v>5099</v>
      </c>
      <c r="B136" s="7">
        <v>780000</v>
      </c>
      <c r="C136" s="163" t="s">
        <v>776</v>
      </c>
      <c r="D136" s="12">
        <f>D137</f>
        <v>39180</v>
      </c>
      <c r="E136" s="12">
        <f t="shared" si="15"/>
        <v>8253</v>
      </c>
      <c r="F136" s="12">
        <f t="shared" ref="F136:K136" si="29">F137</f>
        <v>0</v>
      </c>
      <c r="G136" s="12">
        <f t="shared" si="29"/>
        <v>0</v>
      </c>
      <c r="H136" s="12">
        <f t="shared" si="29"/>
        <v>0</v>
      </c>
      <c r="I136" s="12">
        <f t="shared" si="29"/>
        <v>8253</v>
      </c>
      <c r="J136" s="12">
        <f t="shared" si="29"/>
        <v>0</v>
      </c>
      <c r="K136" s="13">
        <f t="shared" si="29"/>
        <v>0</v>
      </c>
    </row>
    <row r="137" spans="1:11" ht="25.5">
      <c r="A137" s="123">
        <v>5100</v>
      </c>
      <c r="B137" s="7">
        <v>781000</v>
      </c>
      <c r="C137" s="163" t="s">
        <v>777</v>
      </c>
      <c r="D137" s="12">
        <f>D138+D139</f>
        <v>39180</v>
      </c>
      <c r="E137" s="12">
        <f t="shared" si="15"/>
        <v>8253</v>
      </c>
      <c r="F137" s="12">
        <f t="shared" ref="F137:K137" si="30">F138+F139</f>
        <v>0</v>
      </c>
      <c r="G137" s="12">
        <f t="shared" si="30"/>
        <v>0</v>
      </c>
      <c r="H137" s="12">
        <f t="shared" si="30"/>
        <v>0</v>
      </c>
      <c r="I137" s="12">
        <f t="shared" si="30"/>
        <v>8253</v>
      </c>
      <c r="J137" s="12">
        <f t="shared" si="30"/>
        <v>0</v>
      </c>
      <c r="K137" s="13">
        <f t="shared" si="30"/>
        <v>0</v>
      </c>
    </row>
    <row r="138" spans="1:11" ht="18.75" customHeight="1">
      <c r="A138" s="164">
        <v>5101</v>
      </c>
      <c r="B138" s="165">
        <v>781100</v>
      </c>
      <c r="C138" s="166" t="s">
        <v>608</v>
      </c>
      <c r="D138" s="16">
        <v>39180</v>
      </c>
      <c r="E138" s="17">
        <f t="shared" si="15"/>
        <v>8253</v>
      </c>
      <c r="F138" s="16"/>
      <c r="G138" s="16"/>
      <c r="H138" s="16"/>
      <c r="I138" s="16">
        <v>8253</v>
      </c>
      <c r="J138" s="16"/>
      <c r="K138" s="18"/>
    </row>
    <row r="139" spans="1:11" ht="25.5">
      <c r="A139" s="164">
        <v>5102</v>
      </c>
      <c r="B139" s="165">
        <v>781300</v>
      </c>
      <c r="C139" s="166" t="s">
        <v>633</v>
      </c>
      <c r="D139" s="16"/>
      <c r="E139" s="17">
        <f t="shared" si="15"/>
        <v>0</v>
      </c>
      <c r="F139" s="16"/>
      <c r="G139" s="16"/>
      <c r="H139" s="16"/>
      <c r="I139" s="16"/>
      <c r="J139" s="16"/>
      <c r="K139" s="18"/>
    </row>
    <row r="140" spans="1:11" ht="18.75" customHeight="1">
      <c r="A140" s="123">
        <v>5103</v>
      </c>
      <c r="B140" s="7">
        <v>790000</v>
      </c>
      <c r="C140" s="163" t="s">
        <v>910</v>
      </c>
      <c r="D140" s="12">
        <f>D141</f>
        <v>19500</v>
      </c>
      <c r="E140" s="12">
        <f t="shared" si="15"/>
        <v>4150</v>
      </c>
      <c r="F140" s="12">
        <f t="shared" ref="F140:K140" si="31">F141</f>
        <v>4150</v>
      </c>
      <c r="G140" s="12">
        <f t="shared" si="31"/>
        <v>0</v>
      </c>
      <c r="H140" s="12">
        <f t="shared" si="31"/>
        <v>0</v>
      </c>
      <c r="I140" s="12">
        <f t="shared" si="31"/>
        <v>0</v>
      </c>
      <c r="J140" s="12">
        <f t="shared" si="31"/>
        <v>0</v>
      </c>
      <c r="K140" s="13">
        <f t="shared" si="31"/>
        <v>0</v>
      </c>
    </row>
    <row r="141" spans="1:11" ht="18.75" customHeight="1">
      <c r="A141" s="123">
        <v>5104</v>
      </c>
      <c r="B141" s="7">
        <v>791000</v>
      </c>
      <c r="C141" s="163" t="s">
        <v>911</v>
      </c>
      <c r="D141" s="12">
        <f>D146</f>
        <v>19500</v>
      </c>
      <c r="E141" s="12">
        <f t="shared" si="15"/>
        <v>4150</v>
      </c>
      <c r="F141" s="12">
        <f t="shared" ref="F141:K141" si="32">F146</f>
        <v>4150</v>
      </c>
      <c r="G141" s="12">
        <f t="shared" si="32"/>
        <v>0</v>
      </c>
      <c r="H141" s="12">
        <f t="shared" si="32"/>
        <v>0</v>
      </c>
      <c r="I141" s="12">
        <f t="shared" si="32"/>
        <v>0</v>
      </c>
      <c r="J141" s="12">
        <f t="shared" si="32"/>
        <v>0</v>
      </c>
      <c r="K141" s="13">
        <f t="shared" si="32"/>
        <v>0</v>
      </c>
    </row>
    <row r="142" spans="1:11">
      <c r="A142" s="233" t="s">
        <v>680</v>
      </c>
      <c r="B142" s="234" t="s">
        <v>681</v>
      </c>
      <c r="C142" s="235" t="s">
        <v>682</v>
      </c>
      <c r="D142" s="228" t="s">
        <v>891</v>
      </c>
      <c r="E142" s="228" t="s">
        <v>609</v>
      </c>
      <c r="F142" s="228"/>
      <c r="G142" s="228"/>
      <c r="H142" s="228"/>
      <c r="I142" s="228"/>
      <c r="J142" s="228"/>
      <c r="K142" s="232"/>
    </row>
    <row r="143" spans="1:11">
      <c r="A143" s="233"/>
      <c r="B143" s="234"/>
      <c r="C143" s="235"/>
      <c r="D143" s="228"/>
      <c r="E143" s="231" t="s">
        <v>568</v>
      </c>
      <c r="F143" s="228" t="s">
        <v>892</v>
      </c>
      <c r="G143" s="228"/>
      <c r="H143" s="228"/>
      <c r="I143" s="228"/>
      <c r="J143" s="228" t="s">
        <v>893</v>
      </c>
      <c r="K143" s="232" t="s">
        <v>99</v>
      </c>
    </row>
    <row r="144" spans="1:11" ht="25.5">
      <c r="A144" s="233"/>
      <c r="B144" s="234"/>
      <c r="C144" s="235"/>
      <c r="D144" s="228"/>
      <c r="E144" s="231"/>
      <c r="F144" s="7" t="s">
        <v>610</v>
      </c>
      <c r="G144" s="7" t="s">
        <v>611</v>
      </c>
      <c r="H144" s="7" t="s">
        <v>894</v>
      </c>
      <c r="I144" s="7" t="s">
        <v>98</v>
      </c>
      <c r="J144" s="228"/>
      <c r="K144" s="232"/>
    </row>
    <row r="145" spans="1:11">
      <c r="A145" s="170" t="s">
        <v>569</v>
      </c>
      <c r="B145" s="140" t="s">
        <v>570</v>
      </c>
      <c r="C145" s="140" t="s">
        <v>571</v>
      </c>
      <c r="D145" s="171" t="s">
        <v>572</v>
      </c>
      <c r="E145" s="171" t="s">
        <v>573</v>
      </c>
      <c r="F145" s="171" t="s">
        <v>574</v>
      </c>
      <c r="G145" s="171" t="s">
        <v>575</v>
      </c>
      <c r="H145" s="171" t="s">
        <v>576</v>
      </c>
      <c r="I145" s="171" t="s">
        <v>577</v>
      </c>
      <c r="J145" s="171" t="s">
        <v>578</v>
      </c>
      <c r="K145" s="172" t="s">
        <v>579</v>
      </c>
    </row>
    <row r="146" spans="1:11" ht="18.75" customHeight="1">
      <c r="A146" s="164">
        <v>5105</v>
      </c>
      <c r="B146" s="165">
        <v>791100</v>
      </c>
      <c r="C146" s="166" t="s">
        <v>414</v>
      </c>
      <c r="D146" s="16">
        <v>19500</v>
      </c>
      <c r="E146" s="17">
        <f t="shared" si="15"/>
        <v>4150</v>
      </c>
      <c r="F146" s="16">
        <v>4150</v>
      </c>
      <c r="G146" s="16"/>
      <c r="H146" s="16"/>
      <c r="I146" s="16"/>
      <c r="J146" s="16"/>
      <c r="K146" s="18"/>
    </row>
    <row r="147" spans="1:11" ht="25.5">
      <c r="A147" s="123">
        <v>5106</v>
      </c>
      <c r="B147" s="7">
        <v>800000</v>
      </c>
      <c r="C147" s="163" t="s">
        <v>778</v>
      </c>
      <c r="D147" s="12">
        <f>D148+D155+D162+D165</f>
        <v>130</v>
      </c>
      <c r="E147" s="12">
        <f t="shared" si="15"/>
        <v>0</v>
      </c>
      <c r="F147" s="12">
        <f t="shared" ref="F147:K147" si="33">F148+F155+F162+F165</f>
        <v>0</v>
      </c>
      <c r="G147" s="12">
        <f t="shared" si="33"/>
        <v>0</v>
      </c>
      <c r="H147" s="12">
        <f t="shared" si="33"/>
        <v>0</v>
      </c>
      <c r="I147" s="12">
        <f t="shared" si="33"/>
        <v>0</v>
      </c>
      <c r="J147" s="12">
        <f t="shared" si="33"/>
        <v>0</v>
      </c>
      <c r="K147" s="13">
        <f t="shared" si="33"/>
        <v>0</v>
      </c>
    </row>
    <row r="148" spans="1:11" ht="25.5">
      <c r="A148" s="123">
        <v>5107</v>
      </c>
      <c r="B148" s="7">
        <v>810000</v>
      </c>
      <c r="C148" s="163" t="s">
        <v>912</v>
      </c>
      <c r="D148" s="12">
        <f>D149+D151+D153</f>
        <v>130</v>
      </c>
      <c r="E148" s="12">
        <f t="shared" si="15"/>
        <v>0</v>
      </c>
      <c r="F148" s="12">
        <f t="shared" ref="F148:K148" si="34">F149+F151+F153</f>
        <v>0</v>
      </c>
      <c r="G148" s="12">
        <f t="shared" si="34"/>
        <v>0</v>
      </c>
      <c r="H148" s="12">
        <f t="shared" si="34"/>
        <v>0</v>
      </c>
      <c r="I148" s="12">
        <f t="shared" si="34"/>
        <v>0</v>
      </c>
      <c r="J148" s="12">
        <f t="shared" si="34"/>
        <v>0</v>
      </c>
      <c r="K148" s="13">
        <f t="shared" si="34"/>
        <v>0</v>
      </c>
    </row>
    <row r="149" spans="1:11" ht="23.25" customHeight="1">
      <c r="A149" s="123">
        <v>5108</v>
      </c>
      <c r="B149" s="7">
        <v>811000</v>
      </c>
      <c r="C149" s="163" t="s">
        <v>913</v>
      </c>
      <c r="D149" s="12">
        <f>D150</f>
        <v>100</v>
      </c>
      <c r="E149" s="12">
        <f t="shared" si="15"/>
        <v>0</v>
      </c>
      <c r="F149" s="12">
        <f t="shared" ref="F149:K149" si="35">F150</f>
        <v>0</v>
      </c>
      <c r="G149" s="12">
        <f t="shared" si="35"/>
        <v>0</v>
      </c>
      <c r="H149" s="12">
        <f t="shared" si="35"/>
        <v>0</v>
      </c>
      <c r="I149" s="12">
        <f t="shared" si="35"/>
        <v>0</v>
      </c>
      <c r="J149" s="12">
        <f t="shared" si="35"/>
        <v>0</v>
      </c>
      <c r="K149" s="13">
        <f t="shared" si="35"/>
        <v>0</v>
      </c>
    </row>
    <row r="150" spans="1:11" ht="18.75" customHeight="1">
      <c r="A150" s="164">
        <v>5109</v>
      </c>
      <c r="B150" s="165">
        <v>811100</v>
      </c>
      <c r="C150" s="166" t="s">
        <v>725</v>
      </c>
      <c r="D150" s="16">
        <v>100</v>
      </c>
      <c r="E150" s="17">
        <f t="shared" si="15"/>
        <v>0</v>
      </c>
      <c r="F150" s="16"/>
      <c r="G150" s="16"/>
      <c r="H150" s="16"/>
      <c r="I150" s="16"/>
      <c r="J150" s="16"/>
      <c r="K150" s="18"/>
    </row>
    <row r="151" spans="1:11" ht="25.5">
      <c r="A151" s="123">
        <v>5110</v>
      </c>
      <c r="B151" s="7">
        <v>812000</v>
      </c>
      <c r="C151" s="163" t="s">
        <v>914</v>
      </c>
      <c r="D151" s="12">
        <f>D152</f>
        <v>30</v>
      </c>
      <c r="E151" s="12">
        <f t="shared" si="15"/>
        <v>0</v>
      </c>
      <c r="F151" s="12">
        <f t="shared" ref="F151:K151" si="36">F152</f>
        <v>0</v>
      </c>
      <c r="G151" s="12">
        <f t="shared" si="36"/>
        <v>0</v>
      </c>
      <c r="H151" s="12">
        <f t="shared" si="36"/>
        <v>0</v>
      </c>
      <c r="I151" s="12">
        <f t="shared" si="36"/>
        <v>0</v>
      </c>
      <c r="J151" s="12">
        <f t="shared" si="36"/>
        <v>0</v>
      </c>
      <c r="K151" s="13">
        <f t="shared" si="36"/>
        <v>0</v>
      </c>
    </row>
    <row r="152" spans="1:11" ht="18.75" customHeight="1">
      <c r="A152" s="164">
        <v>5111</v>
      </c>
      <c r="B152" s="165">
        <v>812100</v>
      </c>
      <c r="C152" s="166" t="s">
        <v>726</v>
      </c>
      <c r="D152" s="16">
        <v>30</v>
      </c>
      <c r="E152" s="17">
        <f t="shared" si="15"/>
        <v>0</v>
      </c>
      <c r="F152" s="16"/>
      <c r="G152" s="16"/>
      <c r="H152" s="16"/>
      <c r="I152" s="16"/>
      <c r="J152" s="16"/>
      <c r="K152" s="18"/>
    </row>
    <row r="153" spans="1:11" ht="25.5">
      <c r="A153" s="123">
        <v>5112</v>
      </c>
      <c r="B153" s="7">
        <v>813000</v>
      </c>
      <c r="C153" s="163" t="s">
        <v>915</v>
      </c>
      <c r="D153" s="12">
        <f>D154</f>
        <v>0</v>
      </c>
      <c r="E153" s="12">
        <f t="shared" si="15"/>
        <v>0</v>
      </c>
      <c r="F153" s="12">
        <f t="shared" ref="F153:K153" si="37">F154</f>
        <v>0</v>
      </c>
      <c r="G153" s="12">
        <f t="shared" si="37"/>
        <v>0</v>
      </c>
      <c r="H153" s="12">
        <f t="shared" si="37"/>
        <v>0</v>
      </c>
      <c r="I153" s="12">
        <f t="shared" si="37"/>
        <v>0</v>
      </c>
      <c r="J153" s="12">
        <f t="shared" si="37"/>
        <v>0</v>
      </c>
      <c r="K153" s="13">
        <f t="shared" si="37"/>
        <v>0</v>
      </c>
    </row>
    <row r="154" spans="1:11" ht="18.75" customHeight="1">
      <c r="A154" s="164">
        <v>5113</v>
      </c>
      <c r="B154" s="165">
        <v>813100</v>
      </c>
      <c r="C154" s="166" t="s">
        <v>396</v>
      </c>
      <c r="D154" s="16"/>
      <c r="E154" s="17">
        <f t="shared" ref="E154:E216" si="38">SUM(F154:K154)</f>
        <v>0</v>
      </c>
      <c r="F154" s="16"/>
      <c r="G154" s="16"/>
      <c r="H154" s="16"/>
      <c r="I154" s="16"/>
      <c r="J154" s="16"/>
      <c r="K154" s="18"/>
    </row>
    <row r="155" spans="1:11" ht="25.5">
      <c r="A155" s="123">
        <v>5114</v>
      </c>
      <c r="B155" s="7">
        <v>820000</v>
      </c>
      <c r="C155" s="163" t="s">
        <v>779</v>
      </c>
      <c r="D155" s="12">
        <f>D156+D158+D160</f>
        <v>0</v>
      </c>
      <c r="E155" s="12">
        <f t="shared" si="38"/>
        <v>0</v>
      </c>
      <c r="F155" s="12">
        <f t="shared" ref="F155:K155" si="39">F156+F158+F160</f>
        <v>0</v>
      </c>
      <c r="G155" s="12">
        <f t="shared" si="39"/>
        <v>0</v>
      </c>
      <c r="H155" s="12">
        <f t="shared" si="39"/>
        <v>0</v>
      </c>
      <c r="I155" s="12">
        <f t="shared" si="39"/>
        <v>0</v>
      </c>
      <c r="J155" s="12">
        <f t="shared" si="39"/>
        <v>0</v>
      </c>
      <c r="K155" s="13">
        <f t="shared" si="39"/>
        <v>0</v>
      </c>
    </row>
    <row r="156" spans="1:11" ht="23.25" customHeight="1">
      <c r="A156" s="123">
        <v>5115</v>
      </c>
      <c r="B156" s="7">
        <v>821000</v>
      </c>
      <c r="C156" s="163" t="s">
        <v>916</v>
      </c>
      <c r="D156" s="12">
        <f>D157</f>
        <v>0</v>
      </c>
      <c r="E156" s="12">
        <f t="shared" si="38"/>
        <v>0</v>
      </c>
      <c r="F156" s="12">
        <f t="shared" ref="F156:K156" si="40">F157</f>
        <v>0</v>
      </c>
      <c r="G156" s="12">
        <f t="shared" si="40"/>
        <v>0</v>
      </c>
      <c r="H156" s="12">
        <f t="shared" si="40"/>
        <v>0</v>
      </c>
      <c r="I156" s="12">
        <f t="shared" si="40"/>
        <v>0</v>
      </c>
      <c r="J156" s="12">
        <f t="shared" si="40"/>
        <v>0</v>
      </c>
      <c r="K156" s="13">
        <f t="shared" si="40"/>
        <v>0</v>
      </c>
    </row>
    <row r="157" spans="1:11" ht="18.75" customHeight="1">
      <c r="A157" s="164">
        <v>5116</v>
      </c>
      <c r="B157" s="165">
        <v>821100</v>
      </c>
      <c r="C157" s="166" t="s">
        <v>715</v>
      </c>
      <c r="D157" s="16"/>
      <c r="E157" s="17">
        <f t="shared" si="38"/>
        <v>0</v>
      </c>
      <c r="F157" s="16"/>
      <c r="G157" s="16"/>
      <c r="H157" s="16"/>
      <c r="I157" s="16"/>
      <c r="J157" s="16"/>
      <c r="K157" s="18"/>
    </row>
    <row r="158" spans="1:11" ht="25.5">
      <c r="A158" s="123">
        <v>5117</v>
      </c>
      <c r="B158" s="7">
        <v>822000</v>
      </c>
      <c r="C158" s="163" t="s">
        <v>917</v>
      </c>
      <c r="D158" s="12">
        <f>D159</f>
        <v>0</v>
      </c>
      <c r="E158" s="12">
        <f t="shared" si="38"/>
        <v>0</v>
      </c>
      <c r="F158" s="12">
        <f t="shared" ref="F158:K158" si="41">F159</f>
        <v>0</v>
      </c>
      <c r="G158" s="12">
        <f t="shared" si="41"/>
        <v>0</v>
      </c>
      <c r="H158" s="12">
        <f t="shared" si="41"/>
        <v>0</v>
      </c>
      <c r="I158" s="12">
        <f t="shared" si="41"/>
        <v>0</v>
      </c>
      <c r="J158" s="12">
        <f t="shared" si="41"/>
        <v>0</v>
      </c>
      <c r="K158" s="13">
        <f t="shared" si="41"/>
        <v>0</v>
      </c>
    </row>
    <row r="159" spans="1:11" ht="18.75" customHeight="1">
      <c r="A159" s="164">
        <v>5118</v>
      </c>
      <c r="B159" s="165">
        <v>822100</v>
      </c>
      <c r="C159" s="166" t="s">
        <v>716</v>
      </c>
      <c r="D159" s="16"/>
      <c r="E159" s="17">
        <f t="shared" si="38"/>
        <v>0</v>
      </c>
      <c r="F159" s="16"/>
      <c r="G159" s="16"/>
      <c r="H159" s="16"/>
      <c r="I159" s="16"/>
      <c r="J159" s="16"/>
      <c r="K159" s="18"/>
    </row>
    <row r="160" spans="1:11" ht="25.5">
      <c r="A160" s="123">
        <v>5119</v>
      </c>
      <c r="B160" s="7">
        <v>823000</v>
      </c>
      <c r="C160" s="163" t="s">
        <v>780</v>
      </c>
      <c r="D160" s="12">
        <f>D161</f>
        <v>0</v>
      </c>
      <c r="E160" s="12">
        <f t="shared" si="38"/>
        <v>0</v>
      </c>
      <c r="F160" s="12">
        <f t="shared" ref="F160:K160" si="42">F161</f>
        <v>0</v>
      </c>
      <c r="G160" s="12">
        <f t="shared" si="42"/>
        <v>0</v>
      </c>
      <c r="H160" s="12">
        <f t="shared" si="42"/>
        <v>0</v>
      </c>
      <c r="I160" s="12">
        <f t="shared" si="42"/>
        <v>0</v>
      </c>
      <c r="J160" s="12">
        <f t="shared" si="42"/>
        <v>0</v>
      </c>
      <c r="K160" s="13">
        <f t="shared" si="42"/>
        <v>0</v>
      </c>
    </row>
    <row r="161" spans="1:11" ht="18.75" customHeight="1">
      <c r="A161" s="164">
        <v>5120</v>
      </c>
      <c r="B161" s="165">
        <v>823100</v>
      </c>
      <c r="C161" s="166" t="s">
        <v>717</v>
      </c>
      <c r="D161" s="16"/>
      <c r="E161" s="17">
        <f t="shared" si="38"/>
        <v>0</v>
      </c>
      <c r="F161" s="16"/>
      <c r="G161" s="16"/>
      <c r="H161" s="16"/>
      <c r="I161" s="16"/>
      <c r="J161" s="16"/>
      <c r="K161" s="18"/>
    </row>
    <row r="162" spans="1:11" ht="18.75" customHeight="1">
      <c r="A162" s="123">
        <v>5121</v>
      </c>
      <c r="B162" s="7">
        <v>830000</v>
      </c>
      <c r="C162" s="163" t="s">
        <v>918</v>
      </c>
      <c r="D162" s="12">
        <f>D163</f>
        <v>0</v>
      </c>
      <c r="E162" s="12">
        <f t="shared" si="38"/>
        <v>0</v>
      </c>
      <c r="F162" s="12">
        <f t="shared" ref="F162:K163" si="43">F163</f>
        <v>0</v>
      </c>
      <c r="G162" s="12">
        <f t="shared" si="43"/>
        <v>0</v>
      </c>
      <c r="H162" s="12">
        <f t="shared" si="43"/>
        <v>0</v>
      </c>
      <c r="I162" s="12">
        <f t="shared" si="43"/>
        <v>0</v>
      </c>
      <c r="J162" s="12">
        <f t="shared" si="43"/>
        <v>0</v>
      </c>
      <c r="K162" s="13">
        <f t="shared" si="43"/>
        <v>0</v>
      </c>
    </row>
    <row r="163" spans="1:11" ht="18.75" customHeight="1">
      <c r="A163" s="123">
        <v>5122</v>
      </c>
      <c r="B163" s="7">
        <v>831000</v>
      </c>
      <c r="C163" s="163" t="s">
        <v>919</v>
      </c>
      <c r="D163" s="12">
        <f>D164</f>
        <v>0</v>
      </c>
      <c r="E163" s="12">
        <f t="shared" si="38"/>
        <v>0</v>
      </c>
      <c r="F163" s="12">
        <f t="shared" si="43"/>
        <v>0</v>
      </c>
      <c r="G163" s="12">
        <f t="shared" si="43"/>
        <v>0</v>
      </c>
      <c r="H163" s="12">
        <f t="shared" si="43"/>
        <v>0</v>
      </c>
      <c r="I163" s="12">
        <f t="shared" si="43"/>
        <v>0</v>
      </c>
      <c r="J163" s="12">
        <f t="shared" si="43"/>
        <v>0</v>
      </c>
      <c r="K163" s="13">
        <f t="shared" si="43"/>
        <v>0</v>
      </c>
    </row>
    <row r="164" spans="1:11" ht="18.75" customHeight="1">
      <c r="A164" s="164">
        <v>5123</v>
      </c>
      <c r="B164" s="165">
        <v>831100</v>
      </c>
      <c r="C164" s="166" t="s">
        <v>598</v>
      </c>
      <c r="D164" s="16"/>
      <c r="E164" s="17">
        <f t="shared" si="38"/>
        <v>0</v>
      </c>
      <c r="F164" s="16"/>
      <c r="G164" s="16"/>
      <c r="H164" s="16"/>
      <c r="I164" s="16"/>
      <c r="J164" s="16"/>
      <c r="K164" s="18"/>
    </row>
    <row r="165" spans="1:11" ht="25.5">
      <c r="A165" s="123">
        <v>5124</v>
      </c>
      <c r="B165" s="7">
        <v>840000</v>
      </c>
      <c r="C165" s="163" t="s">
        <v>920</v>
      </c>
      <c r="D165" s="12">
        <f>D166+D168+D174</f>
        <v>0</v>
      </c>
      <c r="E165" s="12">
        <f t="shared" si="38"/>
        <v>0</v>
      </c>
      <c r="F165" s="12">
        <f t="shared" ref="F165:K165" si="44">F166+F168+F174</f>
        <v>0</v>
      </c>
      <c r="G165" s="12">
        <f t="shared" si="44"/>
        <v>0</v>
      </c>
      <c r="H165" s="12">
        <f t="shared" si="44"/>
        <v>0</v>
      </c>
      <c r="I165" s="12">
        <f t="shared" si="44"/>
        <v>0</v>
      </c>
      <c r="J165" s="12">
        <f t="shared" si="44"/>
        <v>0</v>
      </c>
      <c r="K165" s="13">
        <f t="shared" si="44"/>
        <v>0</v>
      </c>
    </row>
    <row r="166" spans="1:11" ht="18.75" customHeight="1">
      <c r="A166" s="123">
        <v>5125</v>
      </c>
      <c r="B166" s="7">
        <v>841000</v>
      </c>
      <c r="C166" s="163" t="s">
        <v>921</v>
      </c>
      <c r="D166" s="12">
        <f>D167</f>
        <v>0</v>
      </c>
      <c r="E166" s="12">
        <f t="shared" si="38"/>
        <v>0</v>
      </c>
      <c r="F166" s="12">
        <f t="shared" ref="F166:K166" si="45">F167</f>
        <v>0</v>
      </c>
      <c r="G166" s="12">
        <f t="shared" si="45"/>
        <v>0</v>
      </c>
      <c r="H166" s="12">
        <f t="shared" si="45"/>
        <v>0</v>
      </c>
      <c r="I166" s="12">
        <f t="shared" si="45"/>
        <v>0</v>
      </c>
      <c r="J166" s="12">
        <f t="shared" si="45"/>
        <v>0</v>
      </c>
      <c r="K166" s="13">
        <f t="shared" si="45"/>
        <v>0</v>
      </c>
    </row>
    <row r="167" spans="1:11" ht="18.75" customHeight="1">
      <c r="A167" s="164">
        <v>5126</v>
      </c>
      <c r="B167" s="165">
        <v>841100</v>
      </c>
      <c r="C167" s="166" t="s">
        <v>599</v>
      </c>
      <c r="D167" s="16"/>
      <c r="E167" s="17">
        <f t="shared" si="38"/>
        <v>0</v>
      </c>
      <c r="F167" s="16"/>
      <c r="G167" s="16"/>
      <c r="H167" s="16"/>
      <c r="I167" s="16"/>
      <c r="J167" s="16"/>
      <c r="K167" s="18"/>
    </row>
    <row r="168" spans="1:11" ht="25.5" customHeight="1">
      <c r="A168" s="123">
        <v>5127</v>
      </c>
      <c r="B168" s="7">
        <v>842000</v>
      </c>
      <c r="C168" s="163" t="s">
        <v>922</v>
      </c>
      <c r="D168" s="12">
        <f>D173</f>
        <v>0</v>
      </c>
      <c r="E168" s="12">
        <f t="shared" si="38"/>
        <v>0</v>
      </c>
      <c r="F168" s="12">
        <f t="shared" ref="F168:K168" si="46">F173</f>
        <v>0</v>
      </c>
      <c r="G168" s="12">
        <f t="shared" si="46"/>
        <v>0</v>
      </c>
      <c r="H168" s="12">
        <f t="shared" si="46"/>
        <v>0</v>
      </c>
      <c r="I168" s="12">
        <f t="shared" si="46"/>
        <v>0</v>
      </c>
      <c r="J168" s="12">
        <f t="shared" si="46"/>
        <v>0</v>
      </c>
      <c r="K168" s="13">
        <f t="shared" si="46"/>
        <v>0</v>
      </c>
    </row>
    <row r="169" spans="1:11">
      <c r="A169" s="233" t="s">
        <v>680</v>
      </c>
      <c r="B169" s="234" t="s">
        <v>681</v>
      </c>
      <c r="C169" s="235" t="s">
        <v>682</v>
      </c>
      <c r="D169" s="228" t="s">
        <v>891</v>
      </c>
      <c r="E169" s="228" t="s">
        <v>609</v>
      </c>
      <c r="F169" s="228"/>
      <c r="G169" s="228"/>
      <c r="H169" s="228"/>
      <c r="I169" s="228"/>
      <c r="J169" s="228"/>
      <c r="K169" s="232"/>
    </row>
    <row r="170" spans="1:11">
      <c r="A170" s="233"/>
      <c r="B170" s="234"/>
      <c r="C170" s="235"/>
      <c r="D170" s="228"/>
      <c r="E170" s="231" t="s">
        <v>568</v>
      </c>
      <c r="F170" s="228" t="s">
        <v>892</v>
      </c>
      <c r="G170" s="228"/>
      <c r="H170" s="228"/>
      <c r="I170" s="228"/>
      <c r="J170" s="228" t="s">
        <v>893</v>
      </c>
      <c r="K170" s="232" t="s">
        <v>99</v>
      </c>
    </row>
    <row r="171" spans="1:11" ht="25.5">
      <c r="A171" s="233"/>
      <c r="B171" s="234"/>
      <c r="C171" s="235"/>
      <c r="D171" s="228"/>
      <c r="E171" s="231"/>
      <c r="F171" s="7" t="s">
        <v>610</v>
      </c>
      <c r="G171" s="7" t="s">
        <v>611</v>
      </c>
      <c r="H171" s="7" t="s">
        <v>894</v>
      </c>
      <c r="I171" s="7" t="s">
        <v>98</v>
      </c>
      <c r="J171" s="228"/>
      <c r="K171" s="232"/>
    </row>
    <row r="172" spans="1:11">
      <c r="A172" s="170" t="s">
        <v>569</v>
      </c>
      <c r="B172" s="140" t="s">
        <v>570</v>
      </c>
      <c r="C172" s="140" t="s">
        <v>571</v>
      </c>
      <c r="D172" s="171" t="s">
        <v>572</v>
      </c>
      <c r="E172" s="171" t="s">
        <v>573</v>
      </c>
      <c r="F172" s="171" t="s">
        <v>574</v>
      </c>
      <c r="G172" s="171" t="s">
        <v>575</v>
      </c>
      <c r="H172" s="171" t="s">
        <v>576</v>
      </c>
      <c r="I172" s="171" t="s">
        <v>577</v>
      </c>
      <c r="J172" s="171" t="s">
        <v>578</v>
      </c>
      <c r="K172" s="172" t="s">
        <v>579</v>
      </c>
    </row>
    <row r="173" spans="1:11" ht="22.5" customHeight="1">
      <c r="A173" s="164">
        <v>5128</v>
      </c>
      <c r="B173" s="165">
        <v>842100</v>
      </c>
      <c r="C173" s="166" t="s">
        <v>600</v>
      </c>
      <c r="D173" s="16"/>
      <c r="E173" s="17">
        <f t="shared" si="38"/>
        <v>0</v>
      </c>
      <c r="F173" s="16"/>
      <c r="G173" s="16"/>
      <c r="H173" s="16"/>
      <c r="I173" s="16"/>
      <c r="J173" s="16"/>
      <c r="K173" s="18"/>
    </row>
    <row r="174" spans="1:11">
      <c r="A174" s="123">
        <v>5129</v>
      </c>
      <c r="B174" s="7">
        <v>843000</v>
      </c>
      <c r="C174" s="163" t="s">
        <v>923</v>
      </c>
      <c r="D174" s="12">
        <f>D175</f>
        <v>0</v>
      </c>
      <c r="E174" s="12">
        <f t="shared" si="38"/>
        <v>0</v>
      </c>
      <c r="F174" s="12">
        <f t="shared" ref="F174:K174" si="47">F175</f>
        <v>0</v>
      </c>
      <c r="G174" s="12">
        <f t="shared" si="47"/>
        <v>0</v>
      </c>
      <c r="H174" s="12">
        <f t="shared" si="47"/>
        <v>0</v>
      </c>
      <c r="I174" s="12">
        <f t="shared" si="47"/>
        <v>0</v>
      </c>
      <c r="J174" s="12">
        <f t="shared" si="47"/>
        <v>0</v>
      </c>
      <c r="K174" s="13">
        <f t="shared" si="47"/>
        <v>0</v>
      </c>
    </row>
    <row r="175" spans="1:11" ht="22.5" customHeight="1">
      <c r="A175" s="164">
        <v>5130</v>
      </c>
      <c r="B175" s="165">
        <v>843100</v>
      </c>
      <c r="C175" s="166" t="s">
        <v>601</v>
      </c>
      <c r="D175" s="16"/>
      <c r="E175" s="17">
        <f t="shared" si="38"/>
        <v>0</v>
      </c>
      <c r="F175" s="16"/>
      <c r="G175" s="16"/>
      <c r="H175" s="16"/>
      <c r="I175" s="16"/>
      <c r="J175" s="16"/>
      <c r="K175" s="18"/>
    </row>
    <row r="176" spans="1:11" ht="25.5">
      <c r="A176" s="123">
        <v>5131</v>
      </c>
      <c r="B176" s="7">
        <v>900000</v>
      </c>
      <c r="C176" s="163" t="s">
        <v>924</v>
      </c>
      <c r="D176" s="12">
        <f>D177+D200</f>
        <v>0</v>
      </c>
      <c r="E176" s="12">
        <f t="shared" si="38"/>
        <v>0</v>
      </c>
      <c r="F176" s="12">
        <f t="shared" ref="F176:K176" si="48">F177+F200</f>
        <v>0</v>
      </c>
      <c r="G176" s="12">
        <f t="shared" si="48"/>
        <v>0</v>
      </c>
      <c r="H176" s="12">
        <f t="shared" si="48"/>
        <v>0</v>
      </c>
      <c r="I176" s="12">
        <f t="shared" si="48"/>
        <v>0</v>
      </c>
      <c r="J176" s="12">
        <f t="shared" si="48"/>
        <v>0</v>
      </c>
      <c r="K176" s="13">
        <f t="shared" si="48"/>
        <v>0</v>
      </c>
    </row>
    <row r="177" spans="1:11">
      <c r="A177" s="123">
        <v>5132</v>
      </c>
      <c r="B177" s="7">
        <v>910000</v>
      </c>
      <c r="C177" s="163" t="s">
        <v>925</v>
      </c>
      <c r="D177" s="12">
        <f>D178+D188</f>
        <v>0</v>
      </c>
      <c r="E177" s="12">
        <f t="shared" si="38"/>
        <v>0</v>
      </c>
      <c r="F177" s="12">
        <f t="shared" ref="F177:K177" si="49">F178+F188</f>
        <v>0</v>
      </c>
      <c r="G177" s="12">
        <f t="shared" si="49"/>
        <v>0</v>
      </c>
      <c r="H177" s="12">
        <f t="shared" si="49"/>
        <v>0</v>
      </c>
      <c r="I177" s="12">
        <f t="shared" si="49"/>
        <v>0</v>
      </c>
      <c r="J177" s="12">
        <f t="shared" si="49"/>
        <v>0</v>
      </c>
      <c r="K177" s="13">
        <f t="shared" si="49"/>
        <v>0</v>
      </c>
    </row>
    <row r="178" spans="1:11" ht="25.5">
      <c r="A178" s="123">
        <v>5133</v>
      </c>
      <c r="B178" s="7">
        <v>911000</v>
      </c>
      <c r="C178" s="163" t="s">
        <v>926</v>
      </c>
      <c r="D178" s="12">
        <f>SUM(D179:D187)</f>
        <v>0</v>
      </c>
      <c r="E178" s="12">
        <f t="shared" si="38"/>
        <v>0</v>
      </c>
      <c r="F178" s="12">
        <f t="shared" ref="F178:K178" si="50">SUM(F179:F187)</f>
        <v>0</v>
      </c>
      <c r="G178" s="12">
        <f t="shared" si="50"/>
        <v>0</v>
      </c>
      <c r="H178" s="12">
        <f t="shared" si="50"/>
        <v>0</v>
      </c>
      <c r="I178" s="12">
        <f t="shared" si="50"/>
        <v>0</v>
      </c>
      <c r="J178" s="12">
        <f t="shared" si="50"/>
        <v>0</v>
      </c>
      <c r="K178" s="13">
        <f t="shared" si="50"/>
        <v>0</v>
      </c>
    </row>
    <row r="179" spans="1:11" ht="25.5">
      <c r="A179" s="164">
        <v>5134</v>
      </c>
      <c r="B179" s="165">
        <v>911100</v>
      </c>
      <c r="C179" s="166" t="s">
        <v>57</v>
      </c>
      <c r="D179" s="16"/>
      <c r="E179" s="17">
        <f t="shared" si="38"/>
        <v>0</v>
      </c>
      <c r="F179" s="16"/>
      <c r="G179" s="16"/>
      <c r="H179" s="16"/>
      <c r="I179" s="16"/>
      <c r="J179" s="16"/>
      <c r="K179" s="18"/>
    </row>
    <row r="180" spans="1:11" ht="22.5" customHeight="1">
      <c r="A180" s="164">
        <v>5135</v>
      </c>
      <c r="B180" s="165">
        <v>911200</v>
      </c>
      <c r="C180" s="166" t="s">
        <v>58</v>
      </c>
      <c r="D180" s="16"/>
      <c r="E180" s="17">
        <f t="shared" si="38"/>
        <v>0</v>
      </c>
      <c r="F180" s="16"/>
      <c r="G180" s="16"/>
      <c r="H180" s="16"/>
      <c r="I180" s="16"/>
      <c r="J180" s="16"/>
      <c r="K180" s="18"/>
    </row>
    <row r="181" spans="1:11" ht="25.5">
      <c r="A181" s="164">
        <v>5136</v>
      </c>
      <c r="B181" s="165">
        <v>911300</v>
      </c>
      <c r="C181" s="166" t="s">
        <v>59</v>
      </c>
      <c r="D181" s="16"/>
      <c r="E181" s="17">
        <f t="shared" si="38"/>
        <v>0</v>
      </c>
      <c r="F181" s="16"/>
      <c r="G181" s="16"/>
      <c r="H181" s="16"/>
      <c r="I181" s="16"/>
      <c r="J181" s="16"/>
      <c r="K181" s="18"/>
    </row>
    <row r="182" spans="1:11" ht="22.5" customHeight="1">
      <c r="A182" s="164">
        <v>5137</v>
      </c>
      <c r="B182" s="165">
        <v>911400</v>
      </c>
      <c r="C182" s="166" t="s">
        <v>60</v>
      </c>
      <c r="D182" s="16"/>
      <c r="E182" s="17">
        <f t="shared" si="38"/>
        <v>0</v>
      </c>
      <c r="F182" s="16"/>
      <c r="G182" s="16"/>
      <c r="H182" s="16"/>
      <c r="I182" s="16"/>
      <c r="J182" s="16"/>
      <c r="K182" s="18"/>
    </row>
    <row r="183" spans="1:11" ht="22.5" customHeight="1">
      <c r="A183" s="164">
        <v>5138</v>
      </c>
      <c r="B183" s="165">
        <v>911500</v>
      </c>
      <c r="C183" s="166" t="s">
        <v>530</v>
      </c>
      <c r="D183" s="16"/>
      <c r="E183" s="17">
        <f t="shared" si="38"/>
        <v>0</v>
      </c>
      <c r="F183" s="16"/>
      <c r="G183" s="16"/>
      <c r="H183" s="16"/>
      <c r="I183" s="16"/>
      <c r="J183" s="16"/>
      <c r="K183" s="18"/>
    </row>
    <row r="184" spans="1:11" ht="22.5" customHeight="1">
      <c r="A184" s="164">
        <v>5139</v>
      </c>
      <c r="B184" s="165">
        <v>911600</v>
      </c>
      <c r="C184" s="166" t="s">
        <v>397</v>
      </c>
      <c r="D184" s="16"/>
      <c r="E184" s="17">
        <f t="shared" si="38"/>
        <v>0</v>
      </c>
      <c r="F184" s="16"/>
      <c r="G184" s="16"/>
      <c r="H184" s="16"/>
      <c r="I184" s="16"/>
      <c r="J184" s="16"/>
      <c r="K184" s="18"/>
    </row>
    <row r="185" spans="1:11" ht="22.5" customHeight="1">
      <c r="A185" s="164">
        <v>5140</v>
      </c>
      <c r="B185" s="165">
        <v>911700</v>
      </c>
      <c r="C185" s="166" t="s">
        <v>61</v>
      </c>
      <c r="D185" s="16"/>
      <c r="E185" s="17">
        <f t="shared" si="38"/>
        <v>0</v>
      </c>
      <c r="F185" s="16"/>
      <c r="G185" s="16"/>
      <c r="H185" s="16"/>
      <c r="I185" s="16"/>
      <c r="J185" s="16"/>
      <c r="K185" s="18"/>
    </row>
    <row r="186" spans="1:11" ht="22.5" customHeight="1">
      <c r="A186" s="164">
        <v>5141</v>
      </c>
      <c r="B186" s="165">
        <v>911800</v>
      </c>
      <c r="C186" s="166" t="s">
        <v>62</v>
      </c>
      <c r="D186" s="16"/>
      <c r="E186" s="17">
        <f t="shared" si="38"/>
        <v>0</v>
      </c>
      <c r="F186" s="16"/>
      <c r="G186" s="16"/>
      <c r="H186" s="16"/>
      <c r="I186" s="16"/>
      <c r="J186" s="16"/>
      <c r="K186" s="18"/>
    </row>
    <row r="187" spans="1:11" ht="22.5" customHeight="1">
      <c r="A187" s="164">
        <v>5142</v>
      </c>
      <c r="B187" s="165">
        <v>911900</v>
      </c>
      <c r="C187" s="166" t="s">
        <v>228</v>
      </c>
      <c r="D187" s="16"/>
      <c r="E187" s="17">
        <f t="shared" si="38"/>
        <v>0</v>
      </c>
      <c r="F187" s="16"/>
      <c r="G187" s="16"/>
      <c r="H187" s="16"/>
      <c r="I187" s="16"/>
      <c r="J187" s="16"/>
      <c r="K187" s="18"/>
    </row>
    <row r="188" spans="1:11" ht="25.5">
      <c r="A188" s="123">
        <v>5143</v>
      </c>
      <c r="B188" s="7">
        <v>912000</v>
      </c>
      <c r="C188" s="163" t="s">
        <v>927</v>
      </c>
      <c r="D188" s="12">
        <f>SUM(D189:D199)</f>
        <v>0</v>
      </c>
      <c r="E188" s="12">
        <f t="shared" si="38"/>
        <v>0</v>
      </c>
      <c r="F188" s="12">
        <f t="shared" ref="F188:K188" si="51">SUM(F189:F199)</f>
        <v>0</v>
      </c>
      <c r="G188" s="12">
        <f t="shared" si="51"/>
        <v>0</v>
      </c>
      <c r="H188" s="12">
        <f t="shared" si="51"/>
        <v>0</v>
      </c>
      <c r="I188" s="12">
        <f t="shared" si="51"/>
        <v>0</v>
      </c>
      <c r="J188" s="12">
        <f t="shared" si="51"/>
        <v>0</v>
      </c>
      <c r="K188" s="13">
        <f t="shared" si="51"/>
        <v>0</v>
      </c>
    </row>
    <row r="189" spans="1:11" ht="25.5">
      <c r="A189" s="164">
        <v>5144</v>
      </c>
      <c r="B189" s="165">
        <v>912100</v>
      </c>
      <c r="C189" s="166" t="s">
        <v>928</v>
      </c>
      <c r="D189" s="16"/>
      <c r="E189" s="17">
        <f t="shared" si="38"/>
        <v>0</v>
      </c>
      <c r="F189" s="16"/>
      <c r="G189" s="16"/>
      <c r="H189" s="16"/>
      <c r="I189" s="16"/>
      <c r="J189" s="16"/>
      <c r="K189" s="18"/>
    </row>
    <row r="190" spans="1:11" ht="22.5" customHeight="1">
      <c r="A190" s="164">
        <v>5145</v>
      </c>
      <c r="B190" s="165">
        <v>912200</v>
      </c>
      <c r="C190" s="166" t="s">
        <v>229</v>
      </c>
      <c r="D190" s="16"/>
      <c r="E190" s="17">
        <f t="shared" si="38"/>
        <v>0</v>
      </c>
      <c r="F190" s="16"/>
      <c r="G190" s="16"/>
      <c r="H190" s="16"/>
      <c r="I190" s="16"/>
      <c r="J190" s="16"/>
      <c r="K190" s="18"/>
    </row>
    <row r="191" spans="1:11" ht="22.5" customHeight="1">
      <c r="A191" s="164">
        <v>5146</v>
      </c>
      <c r="B191" s="165">
        <v>912300</v>
      </c>
      <c r="C191" s="166" t="s">
        <v>230</v>
      </c>
      <c r="D191" s="16"/>
      <c r="E191" s="17">
        <f t="shared" si="38"/>
        <v>0</v>
      </c>
      <c r="F191" s="16"/>
      <c r="G191" s="16"/>
      <c r="H191" s="16"/>
      <c r="I191" s="16"/>
      <c r="J191" s="16"/>
      <c r="K191" s="18"/>
    </row>
    <row r="192" spans="1:11" ht="22.5" customHeight="1">
      <c r="A192" s="164">
        <v>5147</v>
      </c>
      <c r="B192" s="165">
        <v>912400</v>
      </c>
      <c r="C192" s="166" t="s">
        <v>929</v>
      </c>
      <c r="D192" s="16"/>
      <c r="E192" s="17">
        <f t="shared" si="38"/>
        <v>0</v>
      </c>
      <c r="F192" s="16"/>
      <c r="G192" s="16"/>
      <c r="H192" s="16"/>
      <c r="I192" s="16"/>
      <c r="J192" s="16"/>
      <c r="K192" s="18"/>
    </row>
    <row r="193" spans="1:11" ht="25.5">
      <c r="A193" s="164">
        <v>5148</v>
      </c>
      <c r="B193" s="165">
        <v>912500</v>
      </c>
      <c r="C193" s="166" t="s">
        <v>424</v>
      </c>
      <c r="D193" s="16"/>
      <c r="E193" s="17">
        <f t="shared" si="38"/>
        <v>0</v>
      </c>
      <c r="F193" s="16"/>
      <c r="G193" s="16"/>
      <c r="H193" s="16"/>
      <c r="I193" s="16"/>
      <c r="J193" s="16"/>
      <c r="K193" s="18"/>
    </row>
    <row r="194" spans="1:11" ht="22.5" customHeight="1">
      <c r="A194" s="164">
        <v>5149</v>
      </c>
      <c r="B194" s="165">
        <v>912600</v>
      </c>
      <c r="C194" s="166" t="s">
        <v>425</v>
      </c>
      <c r="D194" s="16"/>
      <c r="E194" s="17">
        <f t="shared" si="38"/>
        <v>0</v>
      </c>
      <c r="F194" s="16"/>
      <c r="G194" s="16"/>
      <c r="H194" s="16"/>
      <c r="I194" s="16"/>
      <c r="J194" s="16"/>
      <c r="K194" s="18"/>
    </row>
    <row r="195" spans="1:11">
      <c r="A195" s="233" t="s">
        <v>680</v>
      </c>
      <c r="B195" s="234" t="s">
        <v>681</v>
      </c>
      <c r="C195" s="235" t="s">
        <v>682</v>
      </c>
      <c r="D195" s="228" t="s">
        <v>891</v>
      </c>
      <c r="E195" s="228" t="s">
        <v>609</v>
      </c>
      <c r="F195" s="228"/>
      <c r="G195" s="228"/>
      <c r="H195" s="228"/>
      <c r="I195" s="228"/>
      <c r="J195" s="228"/>
      <c r="K195" s="232"/>
    </row>
    <row r="196" spans="1:11">
      <c r="A196" s="233"/>
      <c r="B196" s="234"/>
      <c r="C196" s="235"/>
      <c r="D196" s="228"/>
      <c r="E196" s="231" t="s">
        <v>568</v>
      </c>
      <c r="F196" s="228" t="s">
        <v>892</v>
      </c>
      <c r="G196" s="228"/>
      <c r="H196" s="228"/>
      <c r="I196" s="228"/>
      <c r="J196" s="228" t="s">
        <v>893</v>
      </c>
      <c r="K196" s="232" t="s">
        <v>99</v>
      </c>
    </row>
    <row r="197" spans="1:11" ht="25.5">
      <c r="A197" s="233"/>
      <c r="B197" s="234"/>
      <c r="C197" s="235"/>
      <c r="D197" s="228"/>
      <c r="E197" s="231"/>
      <c r="F197" s="7" t="s">
        <v>610</v>
      </c>
      <c r="G197" s="7" t="s">
        <v>611</v>
      </c>
      <c r="H197" s="7" t="s">
        <v>894</v>
      </c>
      <c r="I197" s="7" t="s">
        <v>98</v>
      </c>
      <c r="J197" s="228"/>
      <c r="K197" s="232"/>
    </row>
    <row r="198" spans="1:11">
      <c r="A198" s="170" t="s">
        <v>569</v>
      </c>
      <c r="B198" s="140" t="s">
        <v>570</v>
      </c>
      <c r="C198" s="140" t="s">
        <v>571</v>
      </c>
      <c r="D198" s="171" t="s">
        <v>572</v>
      </c>
      <c r="E198" s="171" t="s">
        <v>573</v>
      </c>
      <c r="F198" s="171" t="s">
        <v>574</v>
      </c>
      <c r="G198" s="171" t="s">
        <v>575</v>
      </c>
      <c r="H198" s="171" t="s">
        <v>576</v>
      </c>
      <c r="I198" s="171" t="s">
        <v>577</v>
      </c>
      <c r="J198" s="171" t="s">
        <v>578</v>
      </c>
      <c r="K198" s="172" t="s">
        <v>579</v>
      </c>
    </row>
    <row r="199" spans="1:11" ht="17.25" customHeight="1">
      <c r="A199" s="164">
        <v>5150</v>
      </c>
      <c r="B199" s="165">
        <v>912900</v>
      </c>
      <c r="C199" s="166" t="s">
        <v>426</v>
      </c>
      <c r="D199" s="16"/>
      <c r="E199" s="17">
        <f t="shared" si="38"/>
        <v>0</v>
      </c>
      <c r="F199" s="16"/>
      <c r="G199" s="16"/>
      <c r="H199" s="16"/>
      <c r="I199" s="16"/>
      <c r="J199" s="16"/>
      <c r="K199" s="18"/>
    </row>
    <row r="200" spans="1:11" ht="27.75" customHeight="1">
      <c r="A200" s="123">
        <v>5151</v>
      </c>
      <c r="B200" s="7">
        <v>920000</v>
      </c>
      <c r="C200" s="163" t="s">
        <v>930</v>
      </c>
      <c r="D200" s="12">
        <f>D201+D211</f>
        <v>0</v>
      </c>
      <c r="E200" s="12">
        <f t="shared" si="38"/>
        <v>0</v>
      </c>
      <c r="F200" s="12">
        <f t="shared" ref="F200:K200" si="52">F201+F211</f>
        <v>0</v>
      </c>
      <c r="G200" s="12">
        <f t="shared" si="52"/>
        <v>0</v>
      </c>
      <c r="H200" s="12">
        <f t="shared" si="52"/>
        <v>0</v>
      </c>
      <c r="I200" s="12">
        <f t="shared" si="52"/>
        <v>0</v>
      </c>
      <c r="J200" s="12">
        <f t="shared" si="52"/>
        <v>0</v>
      </c>
      <c r="K200" s="13">
        <f t="shared" si="52"/>
        <v>0</v>
      </c>
    </row>
    <row r="201" spans="1:11" ht="27.75" customHeight="1">
      <c r="A201" s="123">
        <v>5152</v>
      </c>
      <c r="B201" s="7">
        <v>921000</v>
      </c>
      <c r="C201" s="163" t="s">
        <v>931</v>
      </c>
      <c r="D201" s="12">
        <f>SUM(D202:D210)</f>
        <v>0</v>
      </c>
      <c r="E201" s="12">
        <f t="shared" si="38"/>
        <v>0</v>
      </c>
      <c r="F201" s="12">
        <f t="shared" ref="F201:K201" si="53">SUM(F202:F210)</f>
        <v>0</v>
      </c>
      <c r="G201" s="12">
        <f t="shared" si="53"/>
        <v>0</v>
      </c>
      <c r="H201" s="12">
        <f t="shared" si="53"/>
        <v>0</v>
      </c>
      <c r="I201" s="12">
        <f t="shared" si="53"/>
        <v>0</v>
      </c>
      <c r="J201" s="12">
        <f t="shared" si="53"/>
        <v>0</v>
      </c>
      <c r="K201" s="13">
        <f t="shared" si="53"/>
        <v>0</v>
      </c>
    </row>
    <row r="202" spans="1:11" ht="27.75" customHeight="1">
      <c r="A202" s="164">
        <v>5153</v>
      </c>
      <c r="B202" s="165">
        <v>921100</v>
      </c>
      <c r="C202" s="166" t="s">
        <v>427</v>
      </c>
      <c r="D202" s="16"/>
      <c r="E202" s="17">
        <f t="shared" si="38"/>
        <v>0</v>
      </c>
      <c r="F202" s="16"/>
      <c r="G202" s="16"/>
      <c r="H202" s="16"/>
      <c r="I202" s="16"/>
      <c r="J202" s="16"/>
      <c r="K202" s="18"/>
    </row>
    <row r="203" spans="1:11" ht="27.75" customHeight="1">
      <c r="A203" s="164">
        <v>5154</v>
      </c>
      <c r="B203" s="165">
        <v>921200</v>
      </c>
      <c r="C203" s="166" t="s">
        <v>428</v>
      </c>
      <c r="D203" s="16"/>
      <c r="E203" s="17">
        <f t="shared" si="38"/>
        <v>0</v>
      </c>
      <c r="F203" s="16"/>
      <c r="G203" s="16"/>
      <c r="H203" s="16"/>
      <c r="I203" s="16"/>
      <c r="J203" s="16"/>
      <c r="K203" s="18"/>
    </row>
    <row r="204" spans="1:11" ht="27.75" customHeight="1">
      <c r="A204" s="164">
        <v>5155</v>
      </c>
      <c r="B204" s="165">
        <v>921300</v>
      </c>
      <c r="C204" s="166" t="s">
        <v>429</v>
      </c>
      <c r="D204" s="16"/>
      <c r="E204" s="17">
        <f t="shared" si="38"/>
        <v>0</v>
      </c>
      <c r="F204" s="16"/>
      <c r="G204" s="16"/>
      <c r="H204" s="16"/>
      <c r="I204" s="16"/>
      <c r="J204" s="16"/>
      <c r="K204" s="18"/>
    </row>
    <row r="205" spans="1:11" ht="27.75" customHeight="1">
      <c r="A205" s="164">
        <v>5156</v>
      </c>
      <c r="B205" s="165">
        <v>921400</v>
      </c>
      <c r="C205" s="166" t="s">
        <v>932</v>
      </c>
      <c r="D205" s="16"/>
      <c r="E205" s="17">
        <f t="shared" si="38"/>
        <v>0</v>
      </c>
      <c r="F205" s="16"/>
      <c r="G205" s="16"/>
      <c r="H205" s="16"/>
      <c r="I205" s="16"/>
      <c r="J205" s="16"/>
      <c r="K205" s="18"/>
    </row>
    <row r="206" spans="1:11" ht="27.75" customHeight="1">
      <c r="A206" s="164">
        <v>5157</v>
      </c>
      <c r="B206" s="165">
        <v>921500</v>
      </c>
      <c r="C206" s="166" t="s">
        <v>531</v>
      </c>
      <c r="D206" s="16"/>
      <c r="E206" s="17">
        <f t="shared" si="38"/>
        <v>0</v>
      </c>
      <c r="F206" s="16"/>
      <c r="G206" s="16"/>
      <c r="H206" s="16"/>
      <c r="I206" s="16"/>
      <c r="J206" s="16"/>
      <c r="K206" s="18"/>
    </row>
    <row r="207" spans="1:11" ht="27.75" customHeight="1">
      <c r="A207" s="164">
        <v>5158</v>
      </c>
      <c r="B207" s="165">
        <v>921600</v>
      </c>
      <c r="C207" s="166" t="s">
        <v>933</v>
      </c>
      <c r="D207" s="16"/>
      <c r="E207" s="17">
        <f t="shared" si="38"/>
        <v>0</v>
      </c>
      <c r="F207" s="16"/>
      <c r="G207" s="16"/>
      <c r="H207" s="16"/>
      <c r="I207" s="16"/>
      <c r="J207" s="16"/>
      <c r="K207" s="18"/>
    </row>
    <row r="208" spans="1:11" ht="27.75" customHeight="1">
      <c r="A208" s="164">
        <v>5159</v>
      </c>
      <c r="B208" s="165">
        <v>921700</v>
      </c>
      <c r="C208" s="166" t="s">
        <v>361</v>
      </c>
      <c r="D208" s="16"/>
      <c r="E208" s="17">
        <f t="shared" si="38"/>
        <v>0</v>
      </c>
      <c r="F208" s="16"/>
      <c r="G208" s="16"/>
      <c r="H208" s="16"/>
      <c r="I208" s="16"/>
      <c r="J208" s="16"/>
      <c r="K208" s="18"/>
    </row>
    <row r="209" spans="1:11" ht="27.75" customHeight="1">
      <c r="A209" s="164">
        <v>5160</v>
      </c>
      <c r="B209" s="165">
        <v>921800</v>
      </c>
      <c r="C209" s="166" t="s">
        <v>362</v>
      </c>
      <c r="D209" s="16"/>
      <c r="E209" s="17">
        <f t="shared" si="38"/>
        <v>0</v>
      </c>
      <c r="F209" s="16"/>
      <c r="G209" s="16"/>
      <c r="H209" s="16"/>
      <c r="I209" s="16"/>
      <c r="J209" s="16"/>
      <c r="K209" s="18"/>
    </row>
    <row r="210" spans="1:11" ht="27.75" customHeight="1">
      <c r="A210" s="164">
        <v>5161</v>
      </c>
      <c r="B210" s="165">
        <v>921900</v>
      </c>
      <c r="C210" s="166" t="s">
        <v>78</v>
      </c>
      <c r="D210" s="16"/>
      <c r="E210" s="17">
        <f t="shared" si="38"/>
        <v>0</v>
      </c>
      <c r="F210" s="16"/>
      <c r="G210" s="16"/>
      <c r="H210" s="16"/>
      <c r="I210" s="16"/>
      <c r="J210" s="16"/>
      <c r="K210" s="18"/>
    </row>
    <row r="211" spans="1:11" ht="27.75" customHeight="1">
      <c r="A211" s="123">
        <v>5162</v>
      </c>
      <c r="B211" s="7">
        <v>922000</v>
      </c>
      <c r="C211" s="163" t="s">
        <v>934</v>
      </c>
      <c r="D211" s="12">
        <f>SUM(D212:D223)</f>
        <v>0</v>
      </c>
      <c r="E211" s="12">
        <f t="shared" si="38"/>
        <v>0</v>
      </c>
      <c r="F211" s="12">
        <f t="shared" ref="F211:K211" si="54">SUM(F212:F223)</f>
        <v>0</v>
      </c>
      <c r="G211" s="12">
        <f t="shared" si="54"/>
        <v>0</v>
      </c>
      <c r="H211" s="12">
        <f t="shared" si="54"/>
        <v>0</v>
      </c>
      <c r="I211" s="12">
        <f t="shared" si="54"/>
        <v>0</v>
      </c>
      <c r="J211" s="12">
        <f t="shared" si="54"/>
        <v>0</v>
      </c>
      <c r="K211" s="13">
        <f t="shared" si="54"/>
        <v>0</v>
      </c>
    </row>
    <row r="212" spans="1:11" ht="27.75" customHeight="1">
      <c r="A212" s="164">
        <v>5163</v>
      </c>
      <c r="B212" s="165">
        <v>922100</v>
      </c>
      <c r="C212" s="166" t="s">
        <v>79</v>
      </c>
      <c r="D212" s="16"/>
      <c r="E212" s="17">
        <f t="shared" si="38"/>
        <v>0</v>
      </c>
      <c r="F212" s="16"/>
      <c r="G212" s="16"/>
      <c r="H212" s="16"/>
      <c r="I212" s="16"/>
      <c r="J212" s="16"/>
      <c r="K212" s="18"/>
    </row>
    <row r="213" spans="1:11" ht="27.75" customHeight="1">
      <c r="A213" s="164">
        <v>5164</v>
      </c>
      <c r="B213" s="165">
        <v>922200</v>
      </c>
      <c r="C213" s="166" t="s">
        <v>80</v>
      </c>
      <c r="D213" s="16"/>
      <c r="E213" s="17">
        <f t="shared" si="38"/>
        <v>0</v>
      </c>
      <c r="F213" s="16"/>
      <c r="G213" s="16"/>
      <c r="H213" s="16"/>
      <c r="I213" s="16"/>
      <c r="J213" s="16"/>
      <c r="K213" s="18"/>
    </row>
    <row r="214" spans="1:11" ht="27.75" customHeight="1">
      <c r="A214" s="164">
        <v>5165</v>
      </c>
      <c r="B214" s="165">
        <v>922300</v>
      </c>
      <c r="C214" s="166" t="s">
        <v>137</v>
      </c>
      <c r="D214" s="16"/>
      <c r="E214" s="17">
        <f t="shared" si="38"/>
        <v>0</v>
      </c>
      <c r="F214" s="16"/>
      <c r="G214" s="16"/>
      <c r="H214" s="16"/>
      <c r="I214" s="16"/>
      <c r="J214" s="16"/>
      <c r="K214" s="18"/>
    </row>
    <row r="215" spans="1:11" ht="27.75" customHeight="1">
      <c r="A215" s="164">
        <v>5166</v>
      </c>
      <c r="B215" s="165">
        <v>922400</v>
      </c>
      <c r="C215" s="166" t="s">
        <v>138</v>
      </c>
      <c r="D215" s="16"/>
      <c r="E215" s="17">
        <f t="shared" si="38"/>
        <v>0</v>
      </c>
      <c r="F215" s="16"/>
      <c r="G215" s="16"/>
      <c r="H215" s="16"/>
      <c r="I215" s="16"/>
      <c r="J215" s="16"/>
      <c r="K215" s="18"/>
    </row>
    <row r="216" spans="1:11" ht="27.75" customHeight="1">
      <c r="A216" s="164">
        <v>5167</v>
      </c>
      <c r="B216" s="165">
        <v>922500</v>
      </c>
      <c r="C216" s="166" t="s">
        <v>234</v>
      </c>
      <c r="D216" s="16"/>
      <c r="E216" s="17">
        <f t="shared" si="38"/>
        <v>0</v>
      </c>
      <c r="F216" s="16"/>
      <c r="G216" s="16"/>
      <c r="H216" s="16"/>
      <c r="I216" s="16"/>
      <c r="J216" s="16"/>
      <c r="K216" s="18"/>
    </row>
    <row r="217" spans="1:11">
      <c r="A217" s="233" t="s">
        <v>680</v>
      </c>
      <c r="B217" s="234" t="s">
        <v>681</v>
      </c>
      <c r="C217" s="235" t="s">
        <v>682</v>
      </c>
      <c r="D217" s="228" t="s">
        <v>891</v>
      </c>
      <c r="E217" s="228" t="s">
        <v>609</v>
      </c>
      <c r="F217" s="228"/>
      <c r="G217" s="228"/>
      <c r="H217" s="228"/>
      <c r="I217" s="228"/>
      <c r="J217" s="228"/>
      <c r="K217" s="232"/>
    </row>
    <row r="218" spans="1:11">
      <c r="A218" s="233"/>
      <c r="B218" s="234"/>
      <c r="C218" s="235"/>
      <c r="D218" s="228"/>
      <c r="E218" s="231" t="s">
        <v>568</v>
      </c>
      <c r="F218" s="228" t="s">
        <v>892</v>
      </c>
      <c r="G218" s="228"/>
      <c r="H218" s="228"/>
      <c r="I218" s="228"/>
      <c r="J218" s="228" t="s">
        <v>893</v>
      </c>
      <c r="K218" s="232" t="s">
        <v>99</v>
      </c>
    </row>
    <row r="219" spans="1:11" ht="25.5">
      <c r="A219" s="233"/>
      <c r="B219" s="234"/>
      <c r="C219" s="235"/>
      <c r="D219" s="228"/>
      <c r="E219" s="231"/>
      <c r="F219" s="7" t="s">
        <v>610</v>
      </c>
      <c r="G219" s="7" t="s">
        <v>611</v>
      </c>
      <c r="H219" s="7" t="s">
        <v>894</v>
      </c>
      <c r="I219" s="7" t="s">
        <v>98</v>
      </c>
      <c r="J219" s="228"/>
      <c r="K219" s="232"/>
    </row>
    <row r="220" spans="1:11">
      <c r="A220" s="170" t="s">
        <v>569</v>
      </c>
      <c r="B220" s="140" t="s">
        <v>570</v>
      </c>
      <c r="C220" s="140" t="s">
        <v>571</v>
      </c>
      <c r="D220" s="171" t="s">
        <v>572</v>
      </c>
      <c r="E220" s="171" t="s">
        <v>573</v>
      </c>
      <c r="F220" s="171" t="s">
        <v>574</v>
      </c>
      <c r="G220" s="171" t="s">
        <v>575</v>
      </c>
      <c r="H220" s="171" t="s">
        <v>576</v>
      </c>
      <c r="I220" s="171" t="s">
        <v>577</v>
      </c>
      <c r="J220" s="171" t="s">
        <v>578</v>
      </c>
      <c r="K220" s="172" t="s">
        <v>579</v>
      </c>
    </row>
    <row r="221" spans="1:11" ht="28.5" customHeight="1">
      <c r="A221" s="164">
        <v>5168</v>
      </c>
      <c r="B221" s="165">
        <v>922600</v>
      </c>
      <c r="C221" s="166" t="s">
        <v>412</v>
      </c>
      <c r="D221" s="16"/>
      <c r="E221" s="17">
        <f>SUM(F221:K221)</f>
        <v>0</v>
      </c>
      <c r="F221" s="16"/>
      <c r="G221" s="16"/>
      <c r="H221" s="16"/>
      <c r="I221" s="16"/>
      <c r="J221" s="16"/>
      <c r="K221" s="18"/>
    </row>
    <row r="222" spans="1:11" ht="28.5" customHeight="1">
      <c r="A222" s="164">
        <v>5169</v>
      </c>
      <c r="B222" s="165">
        <v>922700</v>
      </c>
      <c r="C222" s="166" t="s">
        <v>413</v>
      </c>
      <c r="D222" s="16"/>
      <c r="E222" s="17">
        <f>SUM(F222:K222)</f>
        <v>0</v>
      </c>
      <c r="F222" s="16"/>
      <c r="G222" s="16"/>
      <c r="H222" s="16"/>
      <c r="I222" s="16"/>
      <c r="J222" s="16"/>
      <c r="K222" s="18"/>
    </row>
    <row r="223" spans="1:11" ht="28.5" customHeight="1">
      <c r="A223" s="164">
        <v>5170</v>
      </c>
      <c r="B223" s="165">
        <v>922800</v>
      </c>
      <c r="C223" s="166" t="s">
        <v>532</v>
      </c>
      <c r="D223" s="16"/>
      <c r="E223" s="17">
        <f>SUM(F223:K223)</f>
        <v>0</v>
      </c>
      <c r="F223" s="16"/>
      <c r="G223" s="16"/>
      <c r="H223" s="16"/>
      <c r="I223" s="16"/>
      <c r="J223" s="16"/>
      <c r="K223" s="18"/>
    </row>
    <row r="224" spans="1:11" ht="28.5" customHeight="1" thickBot="1">
      <c r="A224" s="173">
        <v>5171</v>
      </c>
      <c r="B224" s="174"/>
      <c r="C224" s="175" t="s">
        <v>781</v>
      </c>
      <c r="D224" s="24">
        <f>D22+D176</f>
        <v>117900</v>
      </c>
      <c r="E224" s="24">
        <f>SUM(F224:K224)</f>
        <v>22770</v>
      </c>
      <c r="F224" s="24">
        <f t="shared" ref="F224:K224" si="55">F22+F176</f>
        <v>4150</v>
      </c>
      <c r="G224" s="24">
        <f t="shared" si="55"/>
        <v>0</v>
      </c>
      <c r="H224" s="24">
        <f t="shared" si="55"/>
        <v>136</v>
      </c>
      <c r="I224" s="24">
        <f t="shared" si="55"/>
        <v>8293</v>
      </c>
      <c r="J224" s="24">
        <f t="shared" si="55"/>
        <v>0</v>
      </c>
      <c r="K224" s="25">
        <f t="shared" si="55"/>
        <v>10191</v>
      </c>
    </row>
    <row r="225" spans="1:11">
      <c r="A225" s="176"/>
      <c r="B225" s="177"/>
      <c r="C225" s="177"/>
      <c r="D225" s="138"/>
      <c r="E225" s="138"/>
      <c r="F225" s="138"/>
      <c r="G225" s="138"/>
      <c r="H225" s="138"/>
      <c r="I225" s="138"/>
      <c r="J225" s="138"/>
      <c r="K225" s="138"/>
    </row>
    <row r="226" spans="1:11">
      <c r="A226" s="176"/>
      <c r="B226" s="177"/>
      <c r="C226" s="177"/>
      <c r="D226" s="138"/>
      <c r="E226" s="138"/>
      <c r="F226" s="138"/>
      <c r="G226" s="138"/>
      <c r="H226" s="138"/>
      <c r="I226" s="138"/>
      <c r="J226" s="138"/>
      <c r="K226" s="138"/>
    </row>
    <row r="227" spans="1:11">
      <c r="A227" s="178" t="s">
        <v>518</v>
      </c>
      <c r="B227" s="177"/>
      <c r="C227" s="177"/>
      <c r="D227" s="138"/>
      <c r="E227" s="138"/>
      <c r="F227" s="138"/>
      <c r="G227" s="138"/>
      <c r="H227" s="138"/>
      <c r="I227" s="138"/>
      <c r="J227" s="138"/>
      <c r="K227" s="138"/>
    </row>
    <row r="228" spans="1:11" ht="13.5" thickBot="1">
      <c r="A228" s="176"/>
      <c r="B228" s="177"/>
      <c r="C228" s="177"/>
      <c r="D228" s="138"/>
      <c r="E228" s="138"/>
      <c r="F228" s="138"/>
      <c r="G228" s="138"/>
      <c r="H228" s="138"/>
      <c r="I228" s="138"/>
      <c r="J228" s="138"/>
      <c r="K228" s="203" t="s">
        <v>277</v>
      </c>
    </row>
    <row r="229" spans="1:11">
      <c r="A229" s="225" t="s">
        <v>680</v>
      </c>
      <c r="B229" s="227" t="s">
        <v>681</v>
      </c>
      <c r="C229" s="227" t="s">
        <v>682</v>
      </c>
      <c r="D229" s="227" t="s">
        <v>935</v>
      </c>
      <c r="E229" s="227" t="s">
        <v>533</v>
      </c>
      <c r="F229" s="238"/>
      <c r="G229" s="238"/>
      <c r="H229" s="238"/>
      <c r="I229" s="238"/>
      <c r="J229" s="238"/>
      <c r="K229" s="239"/>
    </row>
    <row r="230" spans="1:11">
      <c r="A230" s="236"/>
      <c r="B230" s="237"/>
      <c r="C230" s="237"/>
      <c r="D230" s="237"/>
      <c r="E230" s="228" t="s">
        <v>936</v>
      </c>
      <c r="F230" s="228" t="s">
        <v>580</v>
      </c>
      <c r="G230" s="237"/>
      <c r="H230" s="237"/>
      <c r="I230" s="237"/>
      <c r="J230" s="228" t="s">
        <v>893</v>
      </c>
      <c r="K230" s="232" t="s">
        <v>99</v>
      </c>
    </row>
    <row r="231" spans="1:11" ht="25.5">
      <c r="A231" s="236"/>
      <c r="B231" s="237"/>
      <c r="C231" s="237"/>
      <c r="D231" s="237"/>
      <c r="E231" s="237"/>
      <c r="F231" s="7" t="s">
        <v>534</v>
      </c>
      <c r="G231" s="7" t="s">
        <v>611</v>
      </c>
      <c r="H231" s="7" t="s">
        <v>894</v>
      </c>
      <c r="I231" s="7" t="s">
        <v>98</v>
      </c>
      <c r="J231" s="237"/>
      <c r="K231" s="240"/>
    </row>
    <row r="232" spans="1:11">
      <c r="A232" s="123">
        <v>1</v>
      </c>
      <c r="B232" s="7">
        <v>2</v>
      </c>
      <c r="C232" s="7">
        <v>3</v>
      </c>
      <c r="D232" s="9">
        <v>4</v>
      </c>
      <c r="E232" s="9">
        <v>5</v>
      </c>
      <c r="F232" s="9">
        <v>6</v>
      </c>
      <c r="G232" s="9">
        <v>7</v>
      </c>
      <c r="H232" s="9">
        <v>8</v>
      </c>
      <c r="I232" s="9">
        <v>9</v>
      </c>
      <c r="J232" s="9">
        <v>10</v>
      </c>
      <c r="K232" s="10">
        <v>11</v>
      </c>
    </row>
    <row r="233" spans="1:11" ht="26.25" customHeight="1">
      <c r="A233" s="179">
        <v>5172</v>
      </c>
      <c r="B233" s="7"/>
      <c r="C233" s="163" t="s">
        <v>782</v>
      </c>
      <c r="D233" s="12">
        <f>D234+D430</f>
        <v>117900</v>
      </c>
      <c r="E233" s="12">
        <f t="shared" ref="E233:E304" si="56">SUM(F233:K233)</f>
        <v>26231</v>
      </c>
      <c r="F233" s="12">
        <f t="shared" ref="F233:K233" si="57">F234+F430</f>
        <v>4095</v>
      </c>
      <c r="G233" s="12">
        <f t="shared" si="57"/>
        <v>0</v>
      </c>
      <c r="H233" s="12">
        <f t="shared" si="57"/>
        <v>0</v>
      </c>
      <c r="I233" s="12">
        <f t="shared" si="57"/>
        <v>9782</v>
      </c>
      <c r="J233" s="12">
        <f t="shared" si="57"/>
        <v>0</v>
      </c>
      <c r="K233" s="13">
        <f t="shared" si="57"/>
        <v>12354</v>
      </c>
    </row>
    <row r="234" spans="1:11" ht="26.25" customHeight="1">
      <c r="A234" s="179">
        <v>5173</v>
      </c>
      <c r="B234" s="7">
        <v>400000</v>
      </c>
      <c r="C234" s="163" t="s">
        <v>783</v>
      </c>
      <c r="D234" s="12">
        <f>D235+D261+D310+D329+D357+D370+D390+D409</f>
        <v>113820</v>
      </c>
      <c r="E234" s="12">
        <f t="shared" si="56"/>
        <v>25282</v>
      </c>
      <c r="F234" s="12">
        <f t="shared" ref="F234:K234" si="58">F235+F261+F310+F329+F357+F370+F390+F409</f>
        <v>4095</v>
      </c>
      <c r="G234" s="12">
        <f t="shared" si="58"/>
        <v>0</v>
      </c>
      <c r="H234" s="12">
        <f t="shared" si="58"/>
        <v>0</v>
      </c>
      <c r="I234" s="12">
        <f t="shared" si="58"/>
        <v>9782</v>
      </c>
      <c r="J234" s="12">
        <f t="shared" si="58"/>
        <v>0</v>
      </c>
      <c r="K234" s="13">
        <f t="shared" si="58"/>
        <v>11405</v>
      </c>
    </row>
    <row r="235" spans="1:11" ht="26.25" customHeight="1">
      <c r="A235" s="179">
        <v>5174</v>
      </c>
      <c r="B235" s="7">
        <v>410000</v>
      </c>
      <c r="C235" s="163" t="s">
        <v>784</v>
      </c>
      <c r="D235" s="12">
        <f>D236+D238+D242+D244+D253+D255+D257+D259</f>
        <v>78321</v>
      </c>
      <c r="E235" s="12">
        <f t="shared" si="56"/>
        <v>19092</v>
      </c>
      <c r="F235" s="12">
        <f t="shared" ref="F235:K235" si="59">F236+F238+F242+F244+F253+F255+F257+F259</f>
        <v>3826</v>
      </c>
      <c r="G235" s="12">
        <f t="shared" si="59"/>
        <v>0</v>
      </c>
      <c r="H235" s="12">
        <f t="shared" si="59"/>
        <v>0</v>
      </c>
      <c r="I235" s="12">
        <f t="shared" si="59"/>
        <v>8802</v>
      </c>
      <c r="J235" s="12">
        <f t="shared" si="59"/>
        <v>0</v>
      </c>
      <c r="K235" s="13">
        <f t="shared" si="59"/>
        <v>6464</v>
      </c>
    </row>
    <row r="236" spans="1:11" ht="26.25" customHeight="1">
      <c r="A236" s="179">
        <v>5175</v>
      </c>
      <c r="B236" s="7">
        <v>411000</v>
      </c>
      <c r="C236" s="163" t="s">
        <v>785</v>
      </c>
      <c r="D236" s="12">
        <f>D237</f>
        <v>59295</v>
      </c>
      <c r="E236" s="12">
        <f t="shared" si="56"/>
        <v>14642</v>
      </c>
      <c r="F236" s="12">
        <f t="shared" ref="F236:K236" si="60">F237</f>
        <v>3245</v>
      </c>
      <c r="G236" s="12">
        <f t="shared" si="60"/>
        <v>0</v>
      </c>
      <c r="H236" s="12">
        <f t="shared" si="60"/>
        <v>0</v>
      </c>
      <c r="I236" s="12">
        <f t="shared" si="60"/>
        <v>7466</v>
      </c>
      <c r="J236" s="12">
        <f t="shared" si="60"/>
        <v>0</v>
      </c>
      <c r="K236" s="13">
        <f t="shared" si="60"/>
        <v>3931</v>
      </c>
    </row>
    <row r="237" spans="1:11" ht="24" customHeight="1">
      <c r="A237" s="180">
        <v>5176</v>
      </c>
      <c r="B237" s="165">
        <v>411100</v>
      </c>
      <c r="C237" s="166" t="s">
        <v>535</v>
      </c>
      <c r="D237" s="16">
        <v>59295</v>
      </c>
      <c r="E237" s="17">
        <f t="shared" si="56"/>
        <v>14642</v>
      </c>
      <c r="F237" s="16">
        <v>3245</v>
      </c>
      <c r="G237" s="16"/>
      <c r="H237" s="16"/>
      <c r="I237" s="16">
        <v>7466</v>
      </c>
      <c r="J237" s="16"/>
      <c r="K237" s="18">
        <v>3931</v>
      </c>
    </row>
    <row r="238" spans="1:11" ht="25.5">
      <c r="A238" s="179">
        <v>5177</v>
      </c>
      <c r="B238" s="7">
        <v>412000</v>
      </c>
      <c r="C238" s="163" t="s">
        <v>786</v>
      </c>
      <c r="D238" s="12">
        <f>SUM(D239:D241)</f>
        <v>10930</v>
      </c>
      <c r="E238" s="12">
        <f t="shared" si="56"/>
        <v>2621</v>
      </c>
      <c r="F238" s="12">
        <f t="shared" ref="F238:K238" si="61">SUM(F239:F241)</f>
        <v>581</v>
      </c>
      <c r="G238" s="12">
        <f t="shared" si="61"/>
        <v>0</v>
      </c>
      <c r="H238" s="12">
        <f t="shared" si="61"/>
        <v>0</v>
      </c>
      <c r="I238" s="12">
        <f t="shared" si="61"/>
        <v>1336</v>
      </c>
      <c r="J238" s="12">
        <f t="shared" si="61"/>
        <v>0</v>
      </c>
      <c r="K238" s="13">
        <f t="shared" si="61"/>
        <v>704</v>
      </c>
    </row>
    <row r="239" spans="1:11" ht="21.75" customHeight="1">
      <c r="A239" s="180">
        <v>5178</v>
      </c>
      <c r="B239" s="165">
        <v>412100</v>
      </c>
      <c r="C239" s="166" t="s">
        <v>787</v>
      </c>
      <c r="D239" s="16">
        <v>7180</v>
      </c>
      <c r="E239" s="17">
        <f t="shared" si="56"/>
        <v>1757</v>
      </c>
      <c r="F239" s="16">
        <v>390</v>
      </c>
      <c r="G239" s="16"/>
      <c r="H239" s="16"/>
      <c r="I239" s="16">
        <v>896</v>
      </c>
      <c r="J239" s="16"/>
      <c r="K239" s="18">
        <v>471</v>
      </c>
    </row>
    <row r="240" spans="1:11" ht="21.75" customHeight="1">
      <c r="A240" s="180">
        <v>5179</v>
      </c>
      <c r="B240" s="165">
        <v>412200</v>
      </c>
      <c r="C240" s="166" t="s">
        <v>54</v>
      </c>
      <c r="D240" s="16">
        <v>3200</v>
      </c>
      <c r="E240" s="17">
        <f t="shared" si="56"/>
        <v>754</v>
      </c>
      <c r="F240" s="16">
        <v>167</v>
      </c>
      <c r="G240" s="16"/>
      <c r="H240" s="16"/>
      <c r="I240" s="16">
        <v>384</v>
      </c>
      <c r="J240" s="16"/>
      <c r="K240" s="18">
        <v>203</v>
      </c>
    </row>
    <row r="241" spans="1:11" ht="21.75" customHeight="1">
      <c r="A241" s="180">
        <v>5180</v>
      </c>
      <c r="B241" s="165">
        <v>412300</v>
      </c>
      <c r="C241" s="166" t="s">
        <v>55</v>
      </c>
      <c r="D241" s="16">
        <v>550</v>
      </c>
      <c r="E241" s="17">
        <f t="shared" si="56"/>
        <v>110</v>
      </c>
      <c r="F241" s="16">
        <v>24</v>
      </c>
      <c r="G241" s="16"/>
      <c r="H241" s="16"/>
      <c r="I241" s="16">
        <v>56</v>
      </c>
      <c r="J241" s="16"/>
      <c r="K241" s="18">
        <v>30</v>
      </c>
    </row>
    <row r="242" spans="1:11" ht="21.75" customHeight="1">
      <c r="A242" s="179">
        <v>5181</v>
      </c>
      <c r="B242" s="7">
        <v>413000</v>
      </c>
      <c r="C242" s="163" t="s">
        <v>788</v>
      </c>
      <c r="D242" s="12">
        <f>D243</f>
        <v>200</v>
      </c>
      <c r="E242" s="12">
        <f t="shared" si="56"/>
        <v>112</v>
      </c>
      <c r="F242" s="12">
        <f t="shared" ref="F242:K242" si="62">F243</f>
        <v>0</v>
      </c>
      <c r="G242" s="12">
        <f t="shared" si="62"/>
        <v>0</v>
      </c>
      <c r="H242" s="12">
        <f t="shared" si="62"/>
        <v>0</v>
      </c>
      <c r="I242" s="12">
        <f t="shared" si="62"/>
        <v>0</v>
      </c>
      <c r="J242" s="12">
        <f t="shared" si="62"/>
        <v>0</v>
      </c>
      <c r="K242" s="13">
        <f t="shared" si="62"/>
        <v>112</v>
      </c>
    </row>
    <row r="243" spans="1:11" ht="21.75" customHeight="1">
      <c r="A243" s="180">
        <v>5182</v>
      </c>
      <c r="B243" s="165">
        <v>413100</v>
      </c>
      <c r="C243" s="166" t="s">
        <v>56</v>
      </c>
      <c r="D243" s="16">
        <v>200</v>
      </c>
      <c r="E243" s="17">
        <f t="shared" si="56"/>
        <v>112</v>
      </c>
      <c r="F243" s="16"/>
      <c r="G243" s="16"/>
      <c r="H243" s="16"/>
      <c r="I243" s="16"/>
      <c r="J243" s="16"/>
      <c r="K243" s="18">
        <v>112</v>
      </c>
    </row>
    <row r="244" spans="1:11" ht="29.25" customHeight="1">
      <c r="A244" s="179">
        <v>5183</v>
      </c>
      <c r="B244" s="7">
        <v>414000</v>
      </c>
      <c r="C244" s="163" t="s">
        <v>789</v>
      </c>
      <c r="D244" s="12">
        <f>SUM(D245:D252)</f>
        <v>1680</v>
      </c>
      <c r="E244" s="12">
        <f t="shared" si="56"/>
        <v>474</v>
      </c>
      <c r="F244" s="12">
        <f t="shared" ref="F244:K244" si="63">SUM(F245:F252)</f>
        <v>0</v>
      </c>
      <c r="G244" s="12">
        <f t="shared" si="63"/>
        <v>0</v>
      </c>
      <c r="H244" s="12">
        <f t="shared" si="63"/>
        <v>0</v>
      </c>
      <c r="I244" s="12">
        <f t="shared" si="63"/>
        <v>0</v>
      </c>
      <c r="J244" s="12">
        <f t="shared" si="63"/>
        <v>0</v>
      </c>
      <c r="K244" s="13">
        <f t="shared" si="63"/>
        <v>474</v>
      </c>
    </row>
    <row r="245" spans="1:11" ht="27" customHeight="1">
      <c r="A245" s="180">
        <v>5184</v>
      </c>
      <c r="B245" s="165">
        <v>414100</v>
      </c>
      <c r="C245" s="166" t="s">
        <v>536</v>
      </c>
      <c r="D245" s="16">
        <v>1100</v>
      </c>
      <c r="E245" s="17">
        <f t="shared" si="56"/>
        <v>213</v>
      </c>
      <c r="F245" s="16"/>
      <c r="G245" s="16"/>
      <c r="H245" s="16"/>
      <c r="I245" s="16"/>
      <c r="J245" s="16"/>
      <c r="K245" s="18">
        <v>213</v>
      </c>
    </row>
    <row r="246" spans="1:11" ht="21.75" customHeight="1">
      <c r="A246" s="180">
        <v>5185</v>
      </c>
      <c r="B246" s="165">
        <v>414200</v>
      </c>
      <c r="C246" s="166" t="s">
        <v>47</v>
      </c>
      <c r="D246" s="16"/>
      <c r="E246" s="17">
        <f t="shared" si="56"/>
        <v>0</v>
      </c>
      <c r="F246" s="16"/>
      <c r="G246" s="16"/>
      <c r="H246" s="16"/>
      <c r="I246" s="16"/>
      <c r="J246" s="16"/>
      <c r="K246" s="18"/>
    </row>
    <row r="247" spans="1:11" ht="21.75" customHeight="1">
      <c r="A247" s="180">
        <v>5186</v>
      </c>
      <c r="B247" s="165">
        <v>414300</v>
      </c>
      <c r="C247" s="166" t="s">
        <v>48</v>
      </c>
      <c r="D247" s="16">
        <v>500</v>
      </c>
      <c r="E247" s="17">
        <f t="shared" si="56"/>
        <v>261</v>
      </c>
      <c r="F247" s="16"/>
      <c r="G247" s="16"/>
      <c r="H247" s="16"/>
      <c r="I247" s="16"/>
      <c r="J247" s="16"/>
      <c r="K247" s="18">
        <v>261</v>
      </c>
    </row>
    <row r="248" spans="1:11">
      <c r="A248" s="233" t="s">
        <v>680</v>
      </c>
      <c r="B248" s="234" t="s">
        <v>681</v>
      </c>
      <c r="C248" s="235" t="s">
        <v>682</v>
      </c>
      <c r="D248" s="235" t="s">
        <v>937</v>
      </c>
      <c r="E248" s="228" t="s">
        <v>533</v>
      </c>
      <c r="F248" s="237"/>
      <c r="G248" s="237"/>
      <c r="H248" s="237"/>
      <c r="I248" s="237"/>
      <c r="J248" s="237"/>
      <c r="K248" s="240"/>
    </row>
    <row r="249" spans="1:11" ht="12.75" customHeight="1">
      <c r="A249" s="233"/>
      <c r="B249" s="234"/>
      <c r="C249" s="235"/>
      <c r="D249" s="235"/>
      <c r="E249" s="228" t="s">
        <v>936</v>
      </c>
      <c r="F249" s="228" t="s">
        <v>580</v>
      </c>
      <c r="G249" s="237"/>
      <c r="H249" s="237"/>
      <c r="I249" s="237"/>
      <c r="J249" s="228" t="s">
        <v>893</v>
      </c>
      <c r="K249" s="232" t="s">
        <v>99</v>
      </c>
    </row>
    <row r="250" spans="1:11" ht="25.5">
      <c r="A250" s="233"/>
      <c r="B250" s="234"/>
      <c r="C250" s="235"/>
      <c r="D250" s="235"/>
      <c r="E250" s="237"/>
      <c r="F250" s="7" t="s">
        <v>534</v>
      </c>
      <c r="G250" s="7" t="s">
        <v>611</v>
      </c>
      <c r="H250" s="7" t="s">
        <v>894</v>
      </c>
      <c r="I250" s="7" t="s">
        <v>98</v>
      </c>
      <c r="J250" s="237"/>
      <c r="K250" s="240"/>
    </row>
    <row r="251" spans="1:11">
      <c r="A251" s="141" t="s">
        <v>569</v>
      </c>
      <c r="B251" s="140" t="s">
        <v>570</v>
      </c>
      <c r="C251" s="140" t="s">
        <v>571</v>
      </c>
      <c r="D251" s="140" t="s">
        <v>572</v>
      </c>
      <c r="E251" s="140" t="s">
        <v>573</v>
      </c>
      <c r="F251" s="140" t="s">
        <v>574</v>
      </c>
      <c r="G251" s="140" t="s">
        <v>575</v>
      </c>
      <c r="H251" s="140" t="s">
        <v>576</v>
      </c>
      <c r="I251" s="140" t="s">
        <v>577</v>
      </c>
      <c r="J251" s="140" t="s">
        <v>578</v>
      </c>
      <c r="K251" s="142" t="s">
        <v>579</v>
      </c>
    </row>
    <row r="252" spans="1:11" ht="25.5">
      <c r="A252" s="180">
        <v>5187</v>
      </c>
      <c r="B252" s="165">
        <v>414400</v>
      </c>
      <c r="C252" s="166" t="s">
        <v>6</v>
      </c>
      <c r="D252" s="16">
        <v>80</v>
      </c>
      <c r="E252" s="17">
        <f t="shared" si="56"/>
        <v>0</v>
      </c>
      <c r="F252" s="16"/>
      <c r="G252" s="16"/>
      <c r="H252" s="16"/>
      <c r="I252" s="16"/>
      <c r="J252" s="16"/>
      <c r="K252" s="18"/>
    </row>
    <row r="253" spans="1:11" ht="17.25" customHeight="1">
      <c r="A253" s="179">
        <v>5188</v>
      </c>
      <c r="B253" s="7">
        <v>415000</v>
      </c>
      <c r="C253" s="163" t="s">
        <v>790</v>
      </c>
      <c r="D253" s="12">
        <f>D254</f>
        <v>5800</v>
      </c>
      <c r="E253" s="12">
        <f t="shared" si="56"/>
        <v>1243</v>
      </c>
      <c r="F253" s="12">
        <f t="shared" ref="F253:K253" si="64">F254</f>
        <v>0</v>
      </c>
      <c r="G253" s="12">
        <f t="shared" si="64"/>
        <v>0</v>
      </c>
      <c r="H253" s="12">
        <f t="shared" si="64"/>
        <v>0</v>
      </c>
      <c r="I253" s="12">
        <f t="shared" si="64"/>
        <v>0</v>
      </c>
      <c r="J253" s="12">
        <f t="shared" si="64"/>
        <v>0</v>
      </c>
      <c r="K253" s="13">
        <f t="shared" si="64"/>
        <v>1243</v>
      </c>
    </row>
    <row r="254" spans="1:11" ht="17.25" customHeight="1">
      <c r="A254" s="180">
        <v>5189</v>
      </c>
      <c r="B254" s="165">
        <v>415100</v>
      </c>
      <c r="C254" s="166" t="s">
        <v>7</v>
      </c>
      <c r="D254" s="16">
        <v>5800</v>
      </c>
      <c r="E254" s="17">
        <f t="shared" si="56"/>
        <v>1243</v>
      </c>
      <c r="F254" s="16"/>
      <c r="G254" s="16"/>
      <c r="H254" s="16"/>
      <c r="I254" s="16"/>
      <c r="J254" s="16"/>
      <c r="K254" s="18">
        <v>1243</v>
      </c>
    </row>
    <row r="255" spans="1:11" ht="25.5">
      <c r="A255" s="179">
        <v>5190</v>
      </c>
      <c r="B255" s="7">
        <v>416000</v>
      </c>
      <c r="C255" s="163" t="s">
        <v>791</v>
      </c>
      <c r="D255" s="12">
        <f>D256</f>
        <v>416</v>
      </c>
      <c r="E255" s="181">
        <f t="shared" si="56"/>
        <v>0</v>
      </c>
      <c r="F255" s="181">
        <f t="shared" ref="F255:K255" si="65">F256</f>
        <v>0</v>
      </c>
      <c r="G255" s="181">
        <f t="shared" si="65"/>
        <v>0</v>
      </c>
      <c r="H255" s="181">
        <f t="shared" si="65"/>
        <v>0</v>
      </c>
      <c r="I255" s="181">
        <f t="shared" si="65"/>
        <v>0</v>
      </c>
      <c r="J255" s="181">
        <f t="shared" si="65"/>
        <v>0</v>
      </c>
      <c r="K255" s="182">
        <f t="shared" si="65"/>
        <v>0</v>
      </c>
    </row>
    <row r="256" spans="1:11" ht="17.25" customHeight="1">
      <c r="A256" s="180">
        <v>5191</v>
      </c>
      <c r="B256" s="165">
        <v>416100</v>
      </c>
      <c r="C256" s="166" t="s">
        <v>8</v>
      </c>
      <c r="D256" s="16">
        <v>416</v>
      </c>
      <c r="E256" s="17">
        <f t="shared" si="56"/>
        <v>0</v>
      </c>
      <c r="F256" s="16"/>
      <c r="G256" s="16"/>
      <c r="H256" s="16"/>
      <c r="I256" s="16"/>
      <c r="J256" s="16"/>
      <c r="K256" s="18"/>
    </row>
    <row r="257" spans="1:11" ht="17.25" customHeight="1">
      <c r="A257" s="179">
        <v>5192</v>
      </c>
      <c r="B257" s="7">
        <v>417000</v>
      </c>
      <c r="C257" s="163" t="s">
        <v>792</v>
      </c>
      <c r="D257" s="12">
        <f>D258</f>
        <v>0</v>
      </c>
      <c r="E257" s="12">
        <f t="shared" si="56"/>
        <v>0</v>
      </c>
      <c r="F257" s="12">
        <f t="shared" ref="F257:K257" si="66">F258</f>
        <v>0</v>
      </c>
      <c r="G257" s="12">
        <f t="shared" si="66"/>
        <v>0</v>
      </c>
      <c r="H257" s="12">
        <f t="shared" si="66"/>
        <v>0</v>
      </c>
      <c r="I257" s="12">
        <f t="shared" si="66"/>
        <v>0</v>
      </c>
      <c r="J257" s="12">
        <f t="shared" si="66"/>
        <v>0</v>
      </c>
      <c r="K257" s="13">
        <f t="shared" si="66"/>
        <v>0</v>
      </c>
    </row>
    <row r="258" spans="1:11" ht="17.25" customHeight="1">
      <c r="A258" s="180">
        <v>5193</v>
      </c>
      <c r="B258" s="165">
        <v>417100</v>
      </c>
      <c r="C258" s="166" t="s">
        <v>50</v>
      </c>
      <c r="D258" s="16"/>
      <c r="E258" s="17">
        <f t="shared" si="56"/>
        <v>0</v>
      </c>
      <c r="F258" s="16"/>
      <c r="G258" s="16"/>
      <c r="H258" s="16"/>
      <c r="I258" s="16"/>
      <c r="J258" s="16"/>
      <c r="K258" s="18"/>
    </row>
    <row r="259" spans="1:11" ht="17.25" customHeight="1">
      <c r="A259" s="179">
        <v>5194</v>
      </c>
      <c r="B259" s="7">
        <v>418000</v>
      </c>
      <c r="C259" s="163" t="s">
        <v>793</v>
      </c>
      <c r="D259" s="12">
        <f>D260</f>
        <v>0</v>
      </c>
      <c r="E259" s="12">
        <f t="shared" si="56"/>
        <v>0</v>
      </c>
      <c r="F259" s="12">
        <f t="shared" ref="F259:K259" si="67">F260</f>
        <v>0</v>
      </c>
      <c r="G259" s="12">
        <f t="shared" si="67"/>
        <v>0</v>
      </c>
      <c r="H259" s="12">
        <f t="shared" si="67"/>
        <v>0</v>
      </c>
      <c r="I259" s="12">
        <f t="shared" si="67"/>
        <v>0</v>
      </c>
      <c r="J259" s="12">
        <f t="shared" si="67"/>
        <v>0</v>
      </c>
      <c r="K259" s="13">
        <f t="shared" si="67"/>
        <v>0</v>
      </c>
    </row>
    <row r="260" spans="1:11" ht="17.25" customHeight="1">
      <c r="A260" s="180">
        <v>5195</v>
      </c>
      <c r="B260" s="165">
        <v>418100</v>
      </c>
      <c r="C260" s="166" t="s">
        <v>49</v>
      </c>
      <c r="D260" s="16"/>
      <c r="E260" s="17">
        <f t="shared" si="56"/>
        <v>0</v>
      </c>
      <c r="F260" s="16"/>
      <c r="G260" s="16"/>
      <c r="H260" s="16"/>
      <c r="I260" s="16"/>
      <c r="J260" s="16"/>
      <c r="K260" s="18"/>
    </row>
    <row r="261" spans="1:11" ht="25.5">
      <c r="A261" s="179">
        <v>5196</v>
      </c>
      <c r="B261" s="7">
        <v>420000</v>
      </c>
      <c r="C261" s="163" t="s">
        <v>794</v>
      </c>
      <c r="D261" s="12">
        <f>D262+D270+D276+D289+D297+D300</f>
        <v>35399</v>
      </c>
      <c r="E261" s="12">
        <f t="shared" si="56"/>
        <v>6185</v>
      </c>
      <c r="F261" s="12">
        <f t="shared" ref="F261:K261" si="68">F262+F270+F276+F289+F297+F300</f>
        <v>269</v>
      </c>
      <c r="G261" s="12">
        <f t="shared" si="68"/>
        <v>0</v>
      </c>
      <c r="H261" s="12">
        <f t="shared" si="68"/>
        <v>0</v>
      </c>
      <c r="I261" s="12">
        <f t="shared" si="68"/>
        <v>980</v>
      </c>
      <c r="J261" s="12">
        <f t="shared" si="68"/>
        <v>0</v>
      </c>
      <c r="K261" s="13">
        <f t="shared" si="68"/>
        <v>4936</v>
      </c>
    </row>
    <row r="262" spans="1:11" ht="17.25" customHeight="1">
      <c r="A262" s="179">
        <v>5197</v>
      </c>
      <c r="B262" s="7">
        <v>421000</v>
      </c>
      <c r="C262" s="163" t="s">
        <v>795</v>
      </c>
      <c r="D262" s="12">
        <f>SUM(D263:D269)</f>
        <v>4550</v>
      </c>
      <c r="E262" s="12">
        <f t="shared" si="56"/>
        <v>1005</v>
      </c>
      <c r="F262" s="12">
        <f t="shared" ref="F262:K262" si="69">SUM(F263:F269)</f>
        <v>100</v>
      </c>
      <c r="G262" s="12">
        <f t="shared" si="69"/>
        <v>0</v>
      </c>
      <c r="H262" s="12">
        <f t="shared" si="69"/>
        <v>0</v>
      </c>
      <c r="I262" s="12">
        <f t="shared" si="69"/>
        <v>10</v>
      </c>
      <c r="J262" s="12">
        <f t="shared" si="69"/>
        <v>0</v>
      </c>
      <c r="K262" s="13">
        <f t="shared" si="69"/>
        <v>895</v>
      </c>
    </row>
    <row r="263" spans="1:11" ht="17.25" customHeight="1">
      <c r="A263" s="180">
        <v>5198</v>
      </c>
      <c r="B263" s="165">
        <v>421100</v>
      </c>
      <c r="C263" s="166" t="s">
        <v>51</v>
      </c>
      <c r="D263" s="16">
        <v>250</v>
      </c>
      <c r="E263" s="17">
        <f t="shared" si="56"/>
        <v>38</v>
      </c>
      <c r="F263" s="16">
        <v>8</v>
      </c>
      <c r="G263" s="16"/>
      <c r="H263" s="16"/>
      <c r="I263" s="16">
        <v>10</v>
      </c>
      <c r="J263" s="16"/>
      <c r="K263" s="18">
        <v>20</v>
      </c>
    </row>
    <row r="264" spans="1:11" ht="17.25" customHeight="1">
      <c r="A264" s="180">
        <v>5199</v>
      </c>
      <c r="B264" s="165">
        <v>421200</v>
      </c>
      <c r="C264" s="166" t="s">
        <v>52</v>
      </c>
      <c r="D264" s="16">
        <v>1926</v>
      </c>
      <c r="E264" s="17">
        <f t="shared" si="56"/>
        <v>574</v>
      </c>
      <c r="F264" s="16">
        <v>62</v>
      </c>
      <c r="G264" s="16"/>
      <c r="H264" s="16"/>
      <c r="I264" s="16"/>
      <c r="J264" s="16"/>
      <c r="K264" s="18">
        <v>512</v>
      </c>
    </row>
    <row r="265" spans="1:11" ht="17.25" customHeight="1">
      <c r="A265" s="180">
        <v>5200</v>
      </c>
      <c r="B265" s="165">
        <v>421300</v>
      </c>
      <c r="C265" s="166" t="s">
        <v>53</v>
      </c>
      <c r="D265" s="16">
        <v>479</v>
      </c>
      <c r="E265" s="17">
        <f t="shared" si="56"/>
        <v>57</v>
      </c>
      <c r="F265" s="16"/>
      <c r="G265" s="16"/>
      <c r="H265" s="16"/>
      <c r="I265" s="16"/>
      <c r="J265" s="16"/>
      <c r="K265" s="18">
        <v>57</v>
      </c>
    </row>
    <row r="266" spans="1:11" ht="17.25" customHeight="1">
      <c r="A266" s="180">
        <v>5201</v>
      </c>
      <c r="B266" s="165">
        <v>421400</v>
      </c>
      <c r="C266" s="166" t="s">
        <v>100</v>
      </c>
      <c r="D266" s="16">
        <v>1078</v>
      </c>
      <c r="E266" s="17">
        <f t="shared" si="56"/>
        <v>217</v>
      </c>
      <c r="F266" s="16">
        <v>30</v>
      </c>
      <c r="G266" s="16"/>
      <c r="H266" s="16"/>
      <c r="I266" s="16"/>
      <c r="J266" s="16"/>
      <c r="K266" s="18">
        <v>187</v>
      </c>
    </row>
    <row r="267" spans="1:11" ht="17.25" customHeight="1">
      <c r="A267" s="180">
        <v>5202</v>
      </c>
      <c r="B267" s="165">
        <v>421500</v>
      </c>
      <c r="C267" s="166" t="s">
        <v>101</v>
      </c>
      <c r="D267" s="16">
        <v>600</v>
      </c>
      <c r="E267" s="17">
        <f t="shared" si="56"/>
        <v>80</v>
      </c>
      <c r="F267" s="16"/>
      <c r="G267" s="16"/>
      <c r="H267" s="16"/>
      <c r="I267" s="16"/>
      <c r="J267" s="16"/>
      <c r="K267" s="18">
        <v>80</v>
      </c>
    </row>
    <row r="268" spans="1:11" ht="17.25" customHeight="1">
      <c r="A268" s="180">
        <v>5203</v>
      </c>
      <c r="B268" s="165">
        <v>421600</v>
      </c>
      <c r="C268" s="166" t="s">
        <v>102</v>
      </c>
      <c r="D268" s="16">
        <v>54</v>
      </c>
      <c r="E268" s="17">
        <f t="shared" si="56"/>
        <v>0</v>
      </c>
      <c r="F268" s="16"/>
      <c r="G268" s="16"/>
      <c r="H268" s="16"/>
      <c r="I268" s="16"/>
      <c r="J268" s="16"/>
      <c r="K268" s="18"/>
    </row>
    <row r="269" spans="1:11" ht="17.25" customHeight="1">
      <c r="A269" s="180">
        <v>5204</v>
      </c>
      <c r="B269" s="165">
        <v>421900</v>
      </c>
      <c r="C269" s="166" t="s">
        <v>727</v>
      </c>
      <c r="D269" s="16">
        <v>163</v>
      </c>
      <c r="E269" s="17">
        <f t="shared" si="56"/>
        <v>39</v>
      </c>
      <c r="F269" s="16"/>
      <c r="G269" s="16"/>
      <c r="H269" s="16"/>
      <c r="I269" s="16"/>
      <c r="J269" s="16"/>
      <c r="K269" s="18">
        <v>39</v>
      </c>
    </row>
    <row r="270" spans="1:11" ht="17.25" customHeight="1">
      <c r="A270" s="179">
        <v>5205</v>
      </c>
      <c r="B270" s="7">
        <v>422000</v>
      </c>
      <c r="C270" s="163" t="s">
        <v>796</v>
      </c>
      <c r="D270" s="12">
        <f>SUM(D271:D275)</f>
        <v>885</v>
      </c>
      <c r="E270" s="12">
        <f t="shared" si="56"/>
        <v>104</v>
      </c>
      <c r="F270" s="12">
        <f t="shared" ref="F270:K270" si="70">SUM(F271:F275)</f>
        <v>0</v>
      </c>
      <c r="G270" s="12">
        <f t="shared" si="70"/>
        <v>0</v>
      </c>
      <c r="H270" s="12">
        <f t="shared" si="70"/>
        <v>0</v>
      </c>
      <c r="I270" s="12">
        <f t="shared" si="70"/>
        <v>0</v>
      </c>
      <c r="J270" s="12">
        <f t="shared" si="70"/>
        <v>0</v>
      </c>
      <c r="K270" s="13">
        <f t="shared" si="70"/>
        <v>104</v>
      </c>
    </row>
    <row r="271" spans="1:11" ht="17.25" customHeight="1">
      <c r="A271" s="180">
        <v>5206</v>
      </c>
      <c r="B271" s="165">
        <v>422100</v>
      </c>
      <c r="C271" s="166" t="s">
        <v>45</v>
      </c>
      <c r="D271" s="16">
        <v>825</v>
      </c>
      <c r="E271" s="17">
        <f t="shared" si="56"/>
        <v>104</v>
      </c>
      <c r="F271" s="16"/>
      <c r="G271" s="16"/>
      <c r="H271" s="16"/>
      <c r="I271" s="16"/>
      <c r="J271" s="16"/>
      <c r="K271" s="18">
        <v>104</v>
      </c>
    </row>
    <row r="272" spans="1:11" ht="17.25" customHeight="1">
      <c r="A272" s="180">
        <v>5207</v>
      </c>
      <c r="B272" s="165">
        <v>422200</v>
      </c>
      <c r="C272" s="166" t="s">
        <v>355</v>
      </c>
      <c r="D272" s="16"/>
      <c r="E272" s="17">
        <f t="shared" si="56"/>
        <v>0</v>
      </c>
      <c r="F272" s="16"/>
      <c r="G272" s="16"/>
      <c r="H272" s="16"/>
      <c r="I272" s="16"/>
      <c r="J272" s="16"/>
      <c r="K272" s="18"/>
    </row>
    <row r="273" spans="1:11" ht="17.25" customHeight="1">
      <c r="A273" s="180">
        <v>5208</v>
      </c>
      <c r="B273" s="165">
        <v>422300</v>
      </c>
      <c r="C273" s="166" t="s">
        <v>356</v>
      </c>
      <c r="D273" s="16">
        <v>60</v>
      </c>
      <c r="E273" s="17">
        <f t="shared" si="56"/>
        <v>0</v>
      </c>
      <c r="F273" s="16"/>
      <c r="G273" s="16"/>
      <c r="H273" s="16"/>
      <c r="I273" s="16"/>
      <c r="J273" s="16"/>
      <c r="K273" s="18"/>
    </row>
    <row r="274" spans="1:11" ht="17.25" customHeight="1">
      <c r="A274" s="180">
        <v>5209</v>
      </c>
      <c r="B274" s="165">
        <v>422400</v>
      </c>
      <c r="C274" s="166" t="s">
        <v>9</v>
      </c>
      <c r="D274" s="16"/>
      <c r="E274" s="17">
        <f t="shared" si="56"/>
        <v>0</v>
      </c>
      <c r="F274" s="16"/>
      <c r="G274" s="16"/>
      <c r="H274" s="16"/>
      <c r="I274" s="16"/>
      <c r="J274" s="16"/>
      <c r="K274" s="18"/>
    </row>
    <row r="275" spans="1:11" ht="17.25" customHeight="1">
      <c r="A275" s="180">
        <v>5210</v>
      </c>
      <c r="B275" s="165">
        <v>422900</v>
      </c>
      <c r="C275" s="166" t="s">
        <v>357</v>
      </c>
      <c r="D275" s="16"/>
      <c r="E275" s="17">
        <f t="shared" si="56"/>
        <v>0</v>
      </c>
      <c r="F275" s="16"/>
      <c r="G275" s="16"/>
      <c r="H275" s="16"/>
      <c r="I275" s="16"/>
      <c r="J275" s="16"/>
      <c r="K275" s="18"/>
    </row>
    <row r="276" spans="1:11" ht="17.25" customHeight="1">
      <c r="A276" s="179">
        <v>5211</v>
      </c>
      <c r="B276" s="7">
        <v>423000</v>
      </c>
      <c r="C276" s="163" t="s">
        <v>797</v>
      </c>
      <c r="D276" s="12">
        <f>SUM(D277:D288)</f>
        <v>3900</v>
      </c>
      <c r="E276" s="12">
        <f t="shared" si="56"/>
        <v>618</v>
      </c>
      <c r="F276" s="12">
        <f t="shared" ref="F276:K276" si="71">SUM(F277:F288)</f>
        <v>0</v>
      </c>
      <c r="G276" s="12">
        <f t="shared" si="71"/>
        <v>0</v>
      </c>
      <c r="H276" s="12">
        <f t="shared" si="71"/>
        <v>0</v>
      </c>
      <c r="I276" s="12">
        <f t="shared" si="71"/>
        <v>0</v>
      </c>
      <c r="J276" s="12">
        <f t="shared" si="71"/>
        <v>0</v>
      </c>
      <c r="K276" s="13">
        <f t="shared" si="71"/>
        <v>618</v>
      </c>
    </row>
    <row r="277" spans="1:11" ht="17.25" customHeight="1">
      <c r="A277" s="180">
        <v>5212</v>
      </c>
      <c r="B277" s="165">
        <v>423100</v>
      </c>
      <c r="C277" s="166" t="s">
        <v>358</v>
      </c>
      <c r="D277" s="16">
        <v>60</v>
      </c>
      <c r="E277" s="17">
        <f t="shared" si="56"/>
        <v>5</v>
      </c>
      <c r="F277" s="16"/>
      <c r="G277" s="16"/>
      <c r="H277" s="16"/>
      <c r="I277" s="16"/>
      <c r="J277" s="16"/>
      <c r="K277" s="18">
        <v>5</v>
      </c>
    </row>
    <row r="278" spans="1:11" ht="17.25" customHeight="1">
      <c r="A278" s="180">
        <v>5213</v>
      </c>
      <c r="B278" s="165">
        <v>423200</v>
      </c>
      <c r="C278" s="166" t="s">
        <v>359</v>
      </c>
      <c r="D278" s="16">
        <v>464</v>
      </c>
      <c r="E278" s="17">
        <f t="shared" si="56"/>
        <v>84</v>
      </c>
      <c r="F278" s="16"/>
      <c r="G278" s="16"/>
      <c r="H278" s="16"/>
      <c r="I278" s="16"/>
      <c r="J278" s="16"/>
      <c r="K278" s="18">
        <v>84</v>
      </c>
    </row>
    <row r="279" spans="1:11" ht="17.25" customHeight="1">
      <c r="A279" s="180">
        <v>5214</v>
      </c>
      <c r="B279" s="165">
        <v>423300</v>
      </c>
      <c r="C279" s="166" t="s">
        <v>360</v>
      </c>
      <c r="D279" s="16">
        <v>360</v>
      </c>
      <c r="E279" s="17">
        <f t="shared" si="56"/>
        <v>19</v>
      </c>
      <c r="F279" s="16"/>
      <c r="G279" s="16"/>
      <c r="H279" s="16"/>
      <c r="I279" s="16"/>
      <c r="J279" s="16"/>
      <c r="K279" s="18">
        <v>19</v>
      </c>
    </row>
    <row r="280" spans="1:11" ht="17.25" customHeight="1">
      <c r="A280" s="180">
        <v>5215</v>
      </c>
      <c r="B280" s="165">
        <v>423400</v>
      </c>
      <c r="C280" s="166" t="s">
        <v>382</v>
      </c>
      <c r="D280" s="16">
        <v>60</v>
      </c>
      <c r="E280" s="17">
        <f t="shared" si="56"/>
        <v>0</v>
      </c>
      <c r="F280" s="16"/>
      <c r="G280" s="16"/>
      <c r="H280" s="16"/>
      <c r="I280" s="16"/>
      <c r="J280" s="16"/>
      <c r="K280" s="18"/>
    </row>
    <row r="281" spans="1:11" ht="17.25" customHeight="1">
      <c r="A281" s="180">
        <v>5216</v>
      </c>
      <c r="B281" s="165">
        <v>423500</v>
      </c>
      <c r="C281" s="166" t="s">
        <v>381</v>
      </c>
      <c r="D281" s="16">
        <v>1360</v>
      </c>
      <c r="E281" s="17">
        <f t="shared" si="56"/>
        <v>164</v>
      </c>
      <c r="F281" s="16"/>
      <c r="G281" s="16"/>
      <c r="H281" s="16"/>
      <c r="I281" s="16"/>
      <c r="J281" s="16"/>
      <c r="K281" s="18">
        <v>164</v>
      </c>
    </row>
    <row r="282" spans="1:11" ht="17.25" customHeight="1">
      <c r="A282" s="180">
        <v>5217</v>
      </c>
      <c r="B282" s="165">
        <v>423600</v>
      </c>
      <c r="C282" s="166" t="s">
        <v>398</v>
      </c>
      <c r="D282" s="16">
        <v>396</v>
      </c>
      <c r="E282" s="17">
        <f t="shared" si="56"/>
        <v>89</v>
      </c>
      <c r="F282" s="16"/>
      <c r="G282" s="16"/>
      <c r="H282" s="16"/>
      <c r="I282" s="16"/>
      <c r="J282" s="16"/>
      <c r="K282" s="18">
        <v>89</v>
      </c>
    </row>
    <row r="283" spans="1:11" ht="17.25" customHeight="1">
      <c r="A283" s="180">
        <v>5218</v>
      </c>
      <c r="B283" s="165">
        <v>423700</v>
      </c>
      <c r="C283" s="166" t="s">
        <v>399</v>
      </c>
      <c r="D283" s="16">
        <v>120</v>
      </c>
      <c r="E283" s="17">
        <f t="shared" si="56"/>
        <v>34</v>
      </c>
      <c r="F283" s="16"/>
      <c r="G283" s="16"/>
      <c r="H283" s="16"/>
      <c r="I283" s="16"/>
      <c r="J283" s="16"/>
      <c r="K283" s="18">
        <v>34</v>
      </c>
    </row>
    <row r="284" spans="1:11">
      <c r="A284" s="233" t="s">
        <v>680</v>
      </c>
      <c r="B284" s="234" t="s">
        <v>681</v>
      </c>
      <c r="C284" s="235" t="s">
        <v>682</v>
      </c>
      <c r="D284" s="235" t="s">
        <v>937</v>
      </c>
      <c r="E284" s="228" t="s">
        <v>533</v>
      </c>
      <c r="F284" s="237"/>
      <c r="G284" s="237"/>
      <c r="H284" s="237"/>
      <c r="I284" s="237"/>
      <c r="J284" s="237"/>
      <c r="K284" s="240"/>
    </row>
    <row r="285" spans="1:11" ht="12.75" customHeight="1">
      <c r="A285" s="233"/>
      <c r="B285" s="234"/>
      <c r="C285" s="235"/>
      <c r="D285" s="235"/>
      <c r="E285" s="228" t="s">
        <v>936</v>
      </c>
      <c r="F285" s="228" t="s">
        <v>580</v>
      </c>
      <c r="G285" s="237"/>
      <c r="H285" s="237"/>
      <c r="I285" s="237"/>
      <c r="J285" s="228" t="s">
        <v>893</v>
      </c>
      <c r="K285" s="232" t="s">
        <v>99</v>
      </c>
    </row>
    <row r="286" spans="1:11" ht="25.5">
      <c r="A286" s="233"/>
      <c r="B286" s="234"/>
      <c r="C286" s="235"/>
      <c r="D286" s="235"/>
      <c r="E286" s="237"/>
      <c r="F286" s="7" t="s">
        <v>534</v>
      </c>
      <c r="G286" s="7" t="s">
        <v>611</v>
      </c>
      <c r="H286" s="7" t="s">
        <v>894</v>
      </c>
      <c r="I286" s="7" t="s">
        <v>98</v>
      </c>
      <c r="J286" s="237"/>
      <c r="K286" s="240"/>
    </row>
    <row r="287" spans="1:11">
      <c r="A287" s="141" t="s">
        <v>569</v>
      </c>
      <c r="B287" s="140" t="s">
        <v>570</v>
      </c>
      <c r="C287" s="140" t="s">
        <v>571</v>
      </c>
      <c r="D287" s="140" t="s">
        <v>572</v>
      </c>
      <c r="E287" s="140" t="s">
        <v>573</v>
      </c>
      <c r="F287" s="140" t="s">
        <v>574</v>
      </c>
      <c r="G287" s="140" t="s">
        <v>575</v>
      </c>
      <c r="H287" s="140" t="s">
        <v>576</v>
      </c>
      <c r="I287" s="140" t="s">
        <v>577</v>
      </c>
      <c r="J287" s="140" t="s">
        <v>578</v>
      </c>
      <c r="K287" s="142" t="s">
        <v>579</v>
      </c>
    </row>
    <row r="288" spans="1:11" ht="18.75" customHeight="1">
      <c r="A288" s="180">
        <v>5219</v>
      </c>
      <c r="B288" s="165">
        <v>423900</v>
      </c>
      <c r="C288" s="166" t="s">
        <v>400</v>
      </c>
      <c r="D288" s="16">
        <v>1080</v>
      </c>
      <c r="E288" s="17">
        <f t="shared" si="56"/>
        <v>223</v>
      </c>
      <c r="F288" s="16"/>
      <c r="G288" s="16"/>
      <c r="H288" s="16"/>
      <c r="I288" s="16"/>
      <c r="J288" s="16"/>
      <c r="K288" s="18">
        <v>223</v>
      </c>
    </row>
    <row r="289" spans="1:11" ht="18.75" customHeight="1">
      <c r="A289" s="179">
        <v>5220</v>
      </c>
      <c r="B289" s="7">
        <v>424000</v>
      </c>
      <c r="C289" s="163" t="s">
        <v>798</v>
      </c>
      <c r="D289" s="12">
        <f>SUM(D290:D296)</f>
        <v>894</v>
      </c>
      <c r="E289" s="12">
        <f t="shared" si="56"/>
        <v>106</v>
      </c>
      <c r="F289" s="12">
        <f t="shared" ref="F289:K289" si="72">SUM(F290:F296)</f>
        <v>0</v>
      </c>
      <c r="G289" s="12">
        <f t="shared" si="72"/>
        <v>0</v>
      </c>
      <c r="H289" s="12">
        <f t="shared" si="72"/>
        <v>0</v>
      </c>
      <c r="I289" s="12">
        <f t="shared" si="72"/>
        <v>0</v>
      </c>
      <c r="J289" s="12">
        <f t="shared" si="72"/>
        <v>0</v>
      </c>
      <c r="K289" s="13">
        <f t="shared" si="72"/>
        <v>106</v>
      </c>
    </row>
    <row r="290" spans="1:11" ht="18.75" customHeight="1">
      <c r="A290" s="180">
        <v>5221</v>
      </c>
      <c r="B290" s="165">
        <v>424100</v>
      </c>
      <c r="C290" s="166" t="s">
        <v>401</v>
      </c>
      <c r="D290" s="16"/>
      <c r="E290" s="17">
        <f t="shared" si="56"/>
        <v>0</v>
      </c>
      <c r="F290" s="16"/>
      <c r="G290" s="16"/>
      <c r="H290" s="16"/>
      <c r="I290" s="16"/>
      <c r="J290" s="16"/>
      <c r="K290" s="18"/>
    </row>
    <row r="291" spans="1:11" ht="18.75" customHeight="1">
      <c r="A291" s="180">
        <v>5222</v>
      </c>
      <c r="B291" s="165">
        <v>424200</v>
      </c>
      <c r="C291" s="166" t="s">
        <v>402</v>
      </c>
      <c r="D291" s="16"/>
      <c r="E291" s="17">
        <f t="shared" si="56"/>
        <v>0</v>
      </c>
      <c r="F291" s="16"/>
      <c r="G291" s="16"/>
      <c r="H291" s="16"/>
      <c r="I291" s="16"/>
      <c r="J291" s="16"/>
      <c r="K291" s="18"/>
    </row>
    <row r="292" spans="1:11" ht="18.75" customHeight="1">
      <c r="A292" s="180">
        <v>5223</v>
      </c>
      <c r="B292" s="165">
        <v>424300</v>
      </c>
      <c r="C292" s="166" t="s">
        <v>403</v>
      </c>
      <c r="D292" s="16">
        <v>540</v>
      </c>
      <c r="E292" s="17">
        <f t="shared" si="56"/>
        <v>106</v>
      </c>
      <c r="F292" s="16"/>
      <c r="G292" s="16"/>
      <c r="H292" s="16"/>
      <c r="I292" s="16"/>
      <c r="J292" s="16"/>
      <c r="K292" s="18">
        <v>106</v>
      </c>
    </row>
    <row r="293" spans="1:11" ht="18.75" customHeight="1">
      <c r="A293" s="180">
        <v>5224</v>
      </c>
      <c r="B293" s="165">
        <v>424400</v>
      </c>
      <c r="C293" s="166" t="s">
        <v>643</v>
      </c>
      <c r="D293" s="16"/>
      <c r="E293" s="17">
        <f t="shared" si="56"/>
        <v>0</v>
      </c>
      <c r="F293" s="16"/>
      <c r="G293" s="16"/>
      <c r="H293" s="16"/>
      <c r="I293" s="16"/>
      <c r="J293" s="16"/>
      <c r="K293" s="18"/>
    </row>
    <row r="294" spans="1:11" ht="25.5">
      <c r="A294" s="180">
        <v>5225</v>
      </c>
      <c r="B294" s="165">
        <v>424500</v>
      </c>
      <c r="C294" s="166" t="s">
        <v>644</v>
      </c>
      <c r="D294" s="16"/>
      <c r="E294" s="17">
        <f t="shared" si="56"/>
        <v>0</v>
      </c>
      <c r="F294" s="16"/>
      <c r="G294" s="16"/>
      <c r="H294" s="16"/>
      <c r="I294" s="16"/>
      <c r="J294" s="16"/>
      <c r="K294" s="18"/>
    </row>
    <row r="295" spans="1:11" ht="25.5">
      <c r="A295" s="180">
        <v>5226</v>
      </c>
      <c r="B295" s="165">
        <v>424600</v>
      </c>
      <c r="C295" s="166" t="s">
        <v>519</v>
      </c>
      <c r="D295" s="16"/>
      <c r="E295" s="17">
        <f t="shared" si="56"/>
        <v>0</v>
      </c>
      <c r="F295" s="16"/>
      <c r="G295" s="16"/>
      <c r="H295" s="16"/>
      <c r="I295" s="16"/>
      <c r="J295" s="16"/>
      <c r="K295" s="18"/>
    </row>
    <row r="296" spans="1:11" ht="18.75" customHeight="1">
      <c r="A296" s="180">
        <v>5227</v>
      </c>
      <c r="B296" s="165">
        <v>424900</v>
      </c>
      <c r="C296" s="166" t="s">
        <v>520</v>
      </c>
      <c r="D296" s="16">
        <v>354</v>
      </c>
      <c r="E296" s="17">
        <f t="shared" si="56"/>
        <v>0</v>
      </c>
      <c r="F296" s="16"/>
      <c r="G296" s="16"/>
      <c r="H296" s="16"/>
      <c r="I296" s="16"/>
      <c r="J296" s="16"/>
      <c r="K296" s="18"/>
    </row>
    <row r="297" spans="1:11" ht="27.75" customHeight="1">
      <c r="A297" s="179">
        <v>5228</v>
      </c>
      <c r="B297" s="7">
        <v>425000</v>
      </c>
      <c r="C297" s="163" t="s">
        <v>799</v>
      </c>
      <c r="D297" s="12">
        <f>D298+D299</f>
        <v>4428</v>
      </c>
      <c r="E297" s="12">
        <f t="shared" si="56"/>
        <v>400</v>
      </c>
      <c r="F297" s="12">
        <f t="shared" ref="F297:K297" si="73">F298+F299</f>
        <v>0</v>
      </c>
      <c r="G297" s="12">
        <f t="shared" si="73"/>
        <v>0</v>
      </c>
      <c r="H297" s="12">
        <f t="shared" si="73"/>
        <v>0</v>
      </c>
      <c r="I297" s="12">
        <f t="shared" si="73"/>
        <v>0</v>
      </c>
      <c r="J297" s="12">
        <f t="shared" si="73"/>
        <v>0</v>
      </c>
      <c r="K297" s="13">
        <f t="shared" si="73"/>
        <v>400</v>
      </c>
    </row>
    <row r="298" spans="1:11" ht="18.75" customHeight="1">
      <c r="A298" s="180">
        <v>5229</v>
      </c>
      <c r="B298" s="165">
        <v>425100</v>
      </c>
      <c r="C298" s="166" t="s">
        <v>132</v>
      </c>
      <c r="D298" s="16">
        <v>836</v>
      </c>
      <c r="E298" s="17">
        <f t="shared" si="56"/>
        <v>92</v>
      </c>
      <c r="F298" s="16"/>
      <c r="G298" s="16"/>
      <c r="H298" s="16"/>
      <c r="I298" s="16"/>
      <c r="J298" s="16"/>
      <c r="K298" s="18">
        <v>92</v>
      </c>
    </row>
    <row r="299" spans="1:11" ht="18.75" customHeight="1">
      <c r="A299" s="180">
        <v>5230</v>
      </c>
      <c r="B299" s="165">
        <v>425200</v>
      </c>
      <c r="C299" s="166" t="s">
        <v>133</v>
      </c>
      <c r="D299" s="16">
        <v>3592</v>
      </c>
      <c r="E299" s="17">
        <f t="shared" si="56"/>
        <v>308</v>
      </c>
      <c r="F299" s="16"/>
      <c r="G299" s="16"/>
      <c r="H299" s="16"/>
      <c r="I299" s="16"/>
      <c r="J299" s="16"/>
      <c r="K299" s="18">
        <v>308</v>
      </c>
    </row>
    <row r="300" spans="1:11" ht="18.75" customHeight="1">
      <c r="A300" s="179">
        <v>5231</v>
      </c>
      <c r="B300" s="7">
        <v>426000</v>
      </c>
      <c r="C300" s="163" t="s">
        <v>800</v>
      </c>
      <c r="D300" s="12">
        <f>SUM(D301:D309)</f>
        <v>20742</v>
      </c>
      <c r="E300" s="12">
        <f t="shared" si="56"/>
        <v>3952</v>
      </c>
      <c r="F300" s="12">
        <f t="shared" ref="F300:K300" si="74">SUM(F301:F309)</f>
        <v>169</v>
      </c>
      <c r="G300" s="12">
        <f t="shared" si="74"/>
        <v>0</v>
      </c>
      <c r="H300" s="12">
        <f t="shared" si="74"/>
        <v>0</v>
      </c>
      <c r="I300" s="12">
        <f t="shared" si="74"/>
        <v>970</v>
      </c>
      <c r="J300" s="12">
        <f t="shared" si="74"/>
        <v>0</v>
      </c>
      <c r="K300" s="13">
        <f t="shared" si="74"/>
        <v>2813</v>
      </c>
    </row>
    <row r="301" spans="1:11" ht="18.75" customHeight="1">
      <c r="A301" s="180">
        <v>5232</v>
      </c>
      <c r="B301" s="165">
        <v>426100</v>
      </c>
      <c r="C301" s="166" t="s">
        <v>134</v>
      </c>
      <c r="D301" s="16">
        <v>720</v>
      </c>
      <c r="E301" s="17">
        <f t="shared" si="56"/>
        <v>88</v>
      </c>
      <c r="F301" s="16">
        <v>23</v>
      </c>
      <c r="G301" s="16"/>
      <c r="H301" s="16"/>
      <c r="I301" s="16"/>
      <c r="J301" s="16"/>
      <c r="K301" s="18">
        <v>65</v>
      </c>
    </row>
    <row r="302" spans="1:11" ht="18.75" customHeight="1">
      <c r="A302" s="180">
        <v>5233</v>
      </c>
      <c r="B302" s="165">
        <v>426200</v>
      </c>
      <c r="C302" s="166" t="s">
        <v>801</v>
      </c>
      <c r="D302" s="16"/>
      <c r="E302" s="17">
        <f t="shared" si="56"/>
        <v>0</v>
      </c>
      <c r="F302" s="16"/>
      <c r="G302" s="16"/>
      <c r="H302" s="16"/>
      <c r="I302" s="16"/>
      <c r="J302" s="16"/>
      <c r="K302" s="18"/>
    </row>
    <row r="303" spans="1:11" ht="18.75" customHeight="1">
      <c r="A303" s="180">
        <v>5234</v>
      </c>
      <c r="B303" s="165">
        <v>426300</v>
      </c>
      <c r="C303" s="166" t="s">
        <v>135</v>
      </c>
      <c r="D303" s="16">
        <v>330</v>
      </c>
      <c r="E303" s="17">
        <f t="shared" si="56"/>
        <v>93</v>
      </c>
      <c r="F303" s="16"/>
      <c r="G303" s="16"/>
      <c r="H303" s="16"/>
      <c r="I303" s="16"/>
      <c r="J303" s="16"/>
      <c r="K303" s="18">
        <v>93</v>
      </c>
    </row>
    <row r="304" spans="1:11" ht="18.75" customHeight="1">
      <c r="A304" s="180">
        <v>5235</v>
      </c>
      <c r="B304" s="165">
        <v>426400</v>
      </c>
      <c r="C304" s="166" t="s">
        <v>136</v>
      </c>
      <c r="D304" s="16">
        <v>1704</v>
      </c>
      <c r="E304" s="17">
        <f t="shared" si="56"/>
        <v>375</v>
      </c>
      <c r="F304" s="48">
        <v>21</v>
      </c>
      <c r="G304" s="48"/>
      <c r="H304" s="48"/>
      <c r="I304" s="48"/>
      <c r="J304" s="48"/>
      <c r="K304" s="49">
        <v>354</v>
      </c>
    </row>
    <row r="305" spans="1:11" ht="18.75" customHeight="1">
      <c r="A305" s="180">
        <v>5236</v>
      </c>
      <c r="B305" s="165">
        <v>426500</v>
      </c>
      <c r="C305" s="166" t="s">
        <v>666</v>
      </c>
      <c r="D305" s="16"/>
      <c r="E305" s="17">
        <f t="shared" ref="E305:E380" si="75">SUM(F305:K305)</f>
        <v>0</v>
      </c>
      <c r="F305" s="16"/>
      <c r="G305" s="16"/>
      <c r="H305" s="16"/>
      <c r="I305" s="16"/>
      <c r="J305" s="16"/>
      <c r="K305" s="18"/>
    </row>
    <row r="306" spans="1:11" ht="18.75" customHeight="1">
      <c r="A306" s="180">
        <v>5237</v>
      </c>
      <c r="B306" s="165">
        <v>426600</v>
      </c>
      <c r="C306" s="166" t="s">
        <v>667</v>
      </c>
      <c r="D306" s="16"/>
      <c r="E306" s="17">
        <f t="shared" si="75"/>
        <v>0</v>
      </c>
      <c r="F306" s="16"/>
      <c r="G306" s="16"/>
      <c r="H306" s="16"/>
      <c r="I306" s="16"/>
      <c r="J306" s="16"/>
      <c r="K306" s="18"/>
    </row>
    <row r="307" spans="1:11" ht="18.75" customHeight="1">
      <c r="A307" s="180">
        <v>5238</v>
      </c>
      <c r="B307" s="165">
        <v>426700</v>
      </c>
      <c r="C307" s="166" t="s">
        <v>668</v>
      </c>
      <c r="D307" s="16">
        <v>16920</v>
      </c>
      <c r="E307" s="17">
        <f t="shared" si="75"/>
        <v>3172</v>
      </c>
      <c r="F307" s="16">
        <v>121</v>
      </c>
      <c r="G307" s="16"/>
      <c r="H307" s="16"/>
      <c r="I307" s="16">
        <v>970</v>
      </c>
      <c r="J307" s="16"/>
      <c r="K307" s="18">
        <v>2081</v>
      </c>
    </row>
    <row r="308" spans="1:11" ht="18.75" customHeight="1">
      <c r="A308" s="180">
        <v>5239</v>
      </c>
      <c r="B308" s="165">
        <v>426800</v>
      </c>
      <c r="C308" s="166" t="s">
        <v>529</v>
      </c>
      <c r="D308" s="16">
        <v>700</v>
      </c>
      <c r="E308" s="17">
        <f t="shared" si="75"/>
        <v>171</v>
      </c>
      <c r="F308" s="16"/>
      <c r="G308" s="16"/>
      <c r="H308" s="16"/>
      <c r="I308" s="16"/>
      <c r="J308" s="16"/>
      <c r="K308" s="18">
        <v>171</v>
      </c>
    </row>
    <row r="309" spans="1:11" ht="18.75" customHeight="1">
      <c r="A309" s="180">
        <v>5240</v>
      </c>
      <c r="B309" s="165">
        <v>426900</v>
      </c>
      <c r="C309" s="166" t="s">
        <v>669</v>
      </c>
      <c r="D309" s="16">
        <v>368</v>
      </c>
      <c r="E309" s="17">
        <f t="shared" si="75"/>
        <v>53</v>
      </c>
      <c r="F309" s="16">
        <v>4</v>
      </c>
      <c r="G309" s="16"/>
      <c r="H309" s="16"/>
      <c r="I309" s="16"/>
      <c r="J309" s="16"/>
      <c r="K309" s="18">
        <v>49</v>
      </c>
    </row>
    <row r="310" spans="1:11" ht="25.5">
      <c r="A310" s="179">
        <v>5241</v>
      </c>
      <c r="B310" s="7">
        <v>430000</v>
      </c>
      <c r="C310" s="163" t="s">
        <v>802</v>
      </c>
      <c r="D310" s="12">
        <f>D311+D319+D321+D323+D327</f>
        <v>0</v>
      </c>
      <c r="E310" s="12">
        <f t="shared" si="75"/>
        <v>0</v>
      </c>
      <c r="F310" s="12">
        <f t="shared" ref="F310:K310" si="76">F311+F319+F321+F323+F327</f>
        <v>0</v>
      </c>
      <c r="G310" s="12">
        <f t="shared" si="76"/>
        <v>0</v>
      </c>
      <c r="H310" s="12">
        <f t="shared" si="76"/>
        <v>0</v>
      </c>
      <c r="I310" s="12">
        <f t="shared" si="76"/>
        <v>0</v>
      </c>
      <c r="J310" s="12">
        <f t="shared" si="76"/>
        <v>0</v>
      </c>
      <c r="K310" s="13">
        <f t="shared" si="76"/>
        <v>0</v>
      </c>
    </row>
    <row r="311" spans="1:11" ht="25.5">
      <c r="A311" s="179">
        <v>5242</v>
      </c>
      <c r="B311" s="7">
        <v>431000</v>
      </c>
      <c r="C311" s="163" t="s">
        <v>803</v>
      </c>
      <c r="D311" s="12">
        <f>SUM(D312:D314)</f>
        <v>0</v>
      </c>
      <c r="E311" s="12">
        <f t="shared" si="75"/>
        <v>0</v>
      </c>
      <c r="F311" s="12">
        <f t="shared" ref="F311:K311" si="77">SUM(F312:F314)</f>
        <v>0</v>
      </c>
      <c r="G311" s="12">
        <f t="shared" si="77"/>
        <v>0</v>
      </c>
      <c r="H311" s="12">
        <f t="shared" si="77"/>
        <v>0</v>
      </c>
      <c r="I311" s="12">
        <f t="shared" si="77"/>
        <v>0</v>
      </c>
      <c r="J311" s="12">
        <f t="shared" si="77"/>
        <v>0</v>
      </c>
      <c r="K311" s="13">
        <f t="shared" si="77"/>
        <v>0</v>
      </c>
    </row>
    <row r="312" spans="1:11" ht="18.75" customHeight="1">
      <c r="A312" s="180">
        <v>5243</v>
      </c>
      <c r="B312" s="165">
        <v>431100</v>
      </c>
      <c r="C312" s="166" t="s">
        <v>804</v>
      </c>
      <c r="D312" s="16"/>
      <c r="E312" s="17">
        <f t="shared" si="75"/>
        <v>0</v>
      </c>
      <c r="F312" s="16"/>
      <c r="G312" s="16"/>
      <c r="H312" s="16"/>
      <c r="I312" s="16"/>
      <c r="J312" s="16"/>
      <c r="K312" s="18"/>
    </row>
    <row r="313" spans="1:11" ht="18.75" customHeight="1">
      <c r="A313" s="180">
        <v>5244</v>
      </c>
      <c r="B313" s="165">
        <v>431200</v>
      </c>
      <c r="C313" s="166" t="s">
        <v>383</v>
      </c>
      <c r="D313" s="16"/>
      <c r="E313" s="17">
        <f t="shared" si="75"/>
        <v>0</v>
      </c>
      <c r="F313" s="16"/>
      <c r="G313" s="16"/>
      <c r="H313" s="16"/>
      <c r="I313" s="16"/>
      <c r="J313" s="16"/>
      <c r="K313" s="18"/>
    </row>
    <row r="314" spans="1:11" ht="18.75" customHeight="1">
      <c r="A314" s="180">
        <v>5245</v>
      </c>
      <c r="B314" s="165">
        <v>431300</v>
      </c>
      <c r="C314" s="166" t="s">
        <v>384</v>
      </c>
      <c r="D314" s="16"/>
      <c r="E314" s="17">
        <f t="shared" si="75"/>
        <v>0</v>
      </c>
      <c r="F314" s="16"/>
      <c r="G314" s="16"/>
      <c r="H314" s="16"/>
      <c r="I314" s="16"/>
      <c r="J314" s="16"/>
      <c r="K314" s="18"/>
    </row>
    <row r="315" spans="1:11">
      <c r="A315" s="233" t="s">
        <v>680</v>
      </c>
      <c r="B315" s="234" t="s">
        <v>681</v>
      </c>
      <c r="C315" s="235" t="s">
        <v>682</v>
      </c>
      <c r="D315" s="235" t="s">
        <v>937</v>
      </c>
      <c r="E315" s="228" t="s">
        <v>533</v>
      </c>
      <c r="F315" s="237"/>
      <c r="G315" s="237"/>
      <c r="H315" s="237"/>
      <c r="I315" s="237"/>
      <c r="J315" s="237"/>
      <c r="K315" s="240"/>
    </row>
    <row r="316" spans="1:11" ht="12.75" customHeight="1">
      <c r="A316" s="233"/>
      <c r="B316" s="234"/>
      <c r="C316" s="235"/>
      <c r="D316" s="235"/>
      <c r="E316" s="228" t="s">
        <v>936</v>
      </c>
      <c r="F316" s="228" t="s">
        <v>580</v>
      </c>
      <c r="G316" s="237"/>
      <c r="H316" s="237"/>
      <c r="I316" s="237"/>
      <c r="J316" s="228" t="s">
        <v>893</v>
      </c>
      <c r="K316" s="232" t="s">
        <v>99</v>
      </c>
    </row>
    <row r="317" spans="1:11" ht="25.5">
      <c r="A317" s="233"/>
      <c r="B317" s="234"/>
      <c r="C317" s="235"/>
      <c r="D317" s="235"/>
      <c r="E317" s="237"/>
      <c r="F317" s="7" t="s">
        <v>534</v>
      </c>
      <c r="G317" s="7" t="s">
        <v>611</v>
      </c>
      <c r="H317" s="7" t="s">
        <v>894</v>
      </c>
      <c r="I317" s="7" t="s">
        <v>98</v>
      </c>
      <c r="J317" s="237"/>
      <c r="K317" s="240"/>
    </row>
    <row r="318" spans="1:11">
      <c r="A318" s="141" t="s">
        <v>569</v>
      </c>
      <c r="B318" s="140" t="s">
        <v>570</v>
      </c>
      <c r="C318" s="140" t="s">
        <v>571</v>
      </c>
      <c r="D318" s="140" t="s">
        <v>572</v>
      </c>
      <c r="E318" s="140" t="s">
        <v>573</v>
      </c>
      <c r="F318" s="140" t="s">
        <v>574</v>
      </c>
      <c r="G318" s="140" t="s">
        <v>575</v>
      </c>
      <c r="H318" s="140" t="s">
        <v>576</v>
      </c>
      <c r="I318" s="140" t="s">
        <v>577</v>
      </c>
      <c r="J318" s="140" t="s">
        <v>578</v>
      </c>
      <c r="K318" s="142" t="s">
        <v>579</v>
      </c>
    </row>
    <row r="319" spans="1:11" ht="27.75" customHeight="1">
      <c r="A319" s="179">
        <v>5246</v>
      </c>
      <c r="B319" s="7">
        <v>432000</v>
      </c>
      <c r="C319" s="163" t="s">
        <v>805</v>
      </c>
      <c r="D319" s="12">
        <f>D320</f>
        <v>0</v>
      </c>
      <c r="E319" s="12">
        <f t="shared" si="75"/>
        <v>0</v>
      </c>
      <c r="F319" s="12">
        <f t="shared" ref="F319:K319" si="78">F320</f>
        <v>0</v>
      </c>
      <c r="G319" s="12">
        <f t="shared" si="78"/>
        <v>0</v>
      </c>
      <c r="H319" s="12">
        <f t="shared" si="78"/>
        <v>0</v>
      </c>
      <c r="I319" s="12">
        <f t="shared" si="78"/>
        <v>0</v>
      </c>
      <c r="J319" s="12">
        <f t="shared" si="78"/>
        <v>0</v>
      </c>
      <c r="K319" s="13">
        <f t="shared" si="78"/>
        <v>0</v>
      </c>
    </row>
    <row r="320" spans="1:11" ht="19.5" customHeight="1">
      <c r="A320" s="180">
        <v>5247</v>
      </c>
      <c r="B320" s="165">
        <v>432100</v>
      </c>
      <c r="C320" s="166" t="s">
        <v>806</v>
      </c>
      <c r="D320" s="16"/>
      <c r="E320" s="17">
        <f t="shared" si="75"/>
        <v>0</v>
      </c>
      <c r="F320" s="16"/>
      <c r="G320" s="16"/>
      <c r="H320" s="16"/>
      <c r="I320" s="16"/>
      <c r="J320" s="16"/>
      <c r="K320" s="18"/>
    </row>
    <row r="321" spans="1:11" ht="19.5" customHeight="1">
      <c r="A321" s="179">
        <v>5248</v>
      </c>
      <c r="B321" s="7">
        <v>433000</v>
      </c>
      <c r="C321" s="163" t="s">
        <v>807</v>
      </c>
      <c r="D321" s="12">
        <f>D322</f>
        <v>0</v>
      </c>
      <c r="E321" s="12">
        <f t="shared" si="75"/>
        <v>0</v>
      </c>
      <c r="F321" s="12">
        <f t="shared" ref="F321:K321" si="79">F322</f>
        <v>0</v>
      </c>
      <c r="G321" s="12">
        <f t="shared" si="79"/>
        <v>0</v>
      </c>
      <c r="H321" s="12">
        <f t="shared" si="79"/>
        <v>0</v>
      </c>
      <c r="I321" s="12">
        <f t="shared" si="79"/>
        <v>0</v>
      </c>
      <c r="J321" s="12">
        <f t="shared" si="79"/>
        <v>0</v>
      </c>
      <c r="K321" s="13">
        <f t="shared" si="79"/>
        <v>0</v>
      </c>
    </row>
    <row r="322" spans="1:11" ht="19.5" customHeight="1">
      <c r="A322" s="180">
        <v>5249</v>
      </c>
      <c r="B322" s="165">
        <v>433100</v>
      </c>
      <c r="C322" s="166" t="s">
        <v>385</v>
      </c>
      <c r="D322" s="16"/>
      <c r="E322" s="17">
        <f t="shared" si="75"/>
        <v>0</v>
      </c>
      <c r="F322" s="16"/>
      <c r="G322" s="16"/>
      <c r="H322" s="16"/>
      <c r="I322" s="16"/>
      <c r="J322" s="16"/>
      <c r="K322" s="18"/>
    </row>
    <row r="323" spans="1:11" ht="27" customHeight="1">
      <c r="A323" s="179">
        <v>5250</v>
      </c>
      <c r="B323" s="7">
        <v>434000</v>
      </c>
      <c r="C323" s="163" t="s">
        <v>808</v>
      </c>
      <c r="D323" s="12">
        <f>SUM(D324:D326)</f>
        <v>0</v>
      </c>
      <c r="E323" s="12">
        <f t="shared" si="75"/>
        <v>0</v>
      </c>
      <c r="F323" s="12">
        <f t="shared" ref="F323:K323" si="80">SUM(F324:F326)</f>
        <v>0</v>
      </c>
      <c r="G323" s="12">
        <f t="shared" si="80"/>
        <v>0</v>
      </c>
      <c r="H323" s="12">
        <f t="shared" si="80"/>
        <v>0</v>
      </c>
      <c r="I323" s="12">
        <f t="shared" si="80"/>
        <v>0</v>
      </c>
      <c r="J323" s="12">
        <f t="shared" si="80"/>
        <v>0</v>
      </c>
      <c r="K323" s="13">
        <f t="shared" si="80"/>
        <v>0</v>
      </c>
    </row>
    <row r="324" spans="1:11" ht="19.5" customHeight="1">
      <c r="A324" s="180">
        <v>5251</v>
      </c>
      <c r="B324" s="165">
        <v>434100</v>
      </c>
      <c r="C324" s="166" t="s">
        <v>386</v>
      </c>
      <c r="D324" s="16"/>
      <c r="E324" s="17">
        <f t="shared" si="75"/>
        <v>0</v>
      </c>
      <c r="F324" s="16"/>
      <c r="G324" s="16"/>
      <c r="H324" s="16"/>
      <c r="I324" s="16"/>
      <c r="J324" s="16"/>
      <c r="K324" s="18"/>
    </row>
    <row r="325" spans="1:11" ht="19.5" customHeight="1">
      <c r="A325" s="180">
        <v>5252</v>
      </c>
      <c r="B325" s="165">
        <v>434200</v>
      </c>
      <c r="C325" s="166" t="s">
        <v>387</v>
      </c>
      <c r="D325" s="16"/>
      <c r="E325" s="17">
        <f t="shared" si="75"/>
        <v>0</v>
      </c>
      <c r="F325" s="16"/>
      <c r="G325" s="16"/>
      <c r="H325" s="16"/>
      <c r="I325" s="16"/>
      <c r="J325" s="16"/>
      <c r="K325" s="18"/>
    </row>
    <row r="326" spans="1:11" ht="19.5" customHeight="1">
      <c r="A326" s="180">
        <v>5253</v>
      </c>
      <c r="B326" s="165">
        <v>434300</v>
      </c>
      <c r="C326" s="166" t="s">
        <v>388</v>
      </c>
      <c r="D326" s="16"/>
      <c r="E326" s="17">
        <f t="shared" si="75"/>
        <v>0</v>
      </c>
      <c r="F326" s="16"/>
      <c r="G326" s="16"/>
      <c r="H326" s="16"/>
      <c r="I326" s="16"/>
      <c r="J326" s="16"/>
      <c r="K326" s="18"/>
    </row>
    <row r="327" spans="1:11" ht="25.5" customHeight="1">
      <c r="A327" s="179">
        <v>5254</v>
      </c>
      <c r="B327" s="7">
        <v>435000</v>
      </c>
      <c r="C327" s="163" t="s">
        <v>809</v>
      </c>
      <c r="D327" s="12">
        <f>D328</f>
        <v>0</v>
      </c>
      <c r="E327" s="12">
        <f t="shared" si="75"/>
        <v>0</v>
      </c>
      <c r="F327" s="12">
        <f t="shared" ref="F327:K327" si="81">F328</f>
        <v>0</v>
      </c>
      <c r="G327" s="12">
        <f t="shared" si="81"/>
        <v>0</v>
      </c>
      <c r="H327" s="12">
        <f t="shared" si="81"/>
        <v>0</v>
      </c>
      <c r="I327" s="12">
        <f t="shared" si="81"/>
        <v>0</v>
      </c>
      <c r="J327" s="12">
        <f t="shared" si="81"/>
        <v>0</v>
      </c>
      <c r="K327" s="13">
        <f t="shared" si="81"/>
        <v>0</v>
      </c>
    </row>
    <row r="328" spans="1:11" ht="19.5" customHeight="1">
      <c r="A328" s="180">
        <v>5255</v>
      </c>
      <c r="B328" s="165">
        <v>435100</v>
      </c>
      <c r="C328" s="166" t="s">
        <v>389</v>
      </c>
      <c r="D328" s="16"/>
      <c r="E328" s="17">
        <f t="shared" si="75"/>
        <v>0</v>
      </c>
      <c r="F328" s="16"/>
      <c r="G328" s="16"/>
      <c r="H328" s="16"/>
      <c r="I328" s="16"/>
      <c r="J328" s="16"/>
      <c r="K328" s="18"/>
    </row>
    <row r="329" spans="1:11" ht="26.25" customHeight="1">
      <c r="A329" s="179">
        <v>5256</v>
      </c>
      <c r="B329" s="7">
        <v>440000</v>
      </c>
      <c r="C329" s="163" t="s">
        <v>810</v>
      </c>
      <c r="D329" s="12">
        <f>D330+D340+D351+D353</f>
        <v>0</v>
      </c>
      <c r="E329" s="12">
        <f t="shared" si="75"/>
        <v>0</v>
      </c>
      <c r="F329" s="12">
        <f t="shared" ref="F329:K329" si="82">F330+F340+F351+F353</f>
        <v>0</v>
      </c>
      <c r="G329" s="12">
        <f t="shared" si="82"/>
        <v>0</v>
      </c>
      <c r="H329" s="12">
        <f t="shared" si="82"/>
        <v>0</v>
      </c>
      <c r="I329" s="12">
        <f t="shared" si="82"/>
        <v>0</v>
      </c>
      <c r="J329" s="12">
        <f t="shared" si="82"/>
        <v>0</v>
      </c>
      <c r="K329" s="13">
        <f t="shared" si="82"/>
        <v>0</v>
      </c>
    </row>
    <row r="330" spans="1:11" ht="18" customHeight="1">
      <c r="A330" s="179">
        <v>5257</v>
      </c>
      <c r="B330" s="7">
        <v>441000</v>
      </c>
      <c r="C330" s="163" t="s">
        <v>811</v>
      </c>
      <c r="D330" s="12">
        <f>SUM(D331:D339)</f>
        <v>0</v>
      </c>
      <c r="E330" s="12">
        <f t="shared" si="75"/>
        <v>0</v>
      </c>
      <c r="F330" s="12">
        <f t="shared" ref="F330:K330" si="83">SUM(F331:F339)</f>
        <v>0</v>
      </c>
      <c r="G330" s="12">
        <f t="shared" si="83"/>
        <v>0</v>
      </c>
      <c r="H330" s="12">
        <f t="shared" si="83"/>
        <v>0</v>
      </c>
      <c r="I330" s="12">
        <f t="shared" si="83"/>
        <v>0</v>
      </c>
      <c r="J330" s="12">
        <f t="shared" si="83"/>
        <v>0</v>
      </c>
      <c r="K330" s="13">
        <f t="shared" si="83"/>
        <v>0</v>
      </c>
    </row>
    <row r="331" spans="1:11" ht="19.5" customHeight="1">
      <c r="A331" s="180">
        <v>5258</v>
      </c>
      <c r="B331" s="165">
        <v>441100</v>
      </c>
      <c r="C331" s="166" t="s">
        <v>371</v>
      </c>
      <c r="D331" s="16"/>
      <c r="E331" s="17">
        <f t="shared" si="75"/>
        <v>0</v>
      </c>
      <c r="F331" s="16"/>
      <c r="G331" s="16"/>
      <c r="H331" s="16"/>
      <c r="I331" s="16"/>
      <c r="J331" s="16"/>
      <c r="K331" s="18"/>
    </row>
    <row r="332" spans="1:11" ht="19.5" customHeight="1">
      <c r="A332" s="180">
        <v>5259</v>
      </c>
      <c r="B332" s="165">
        <v>441200</v>
      </c>
      <c r="C332" s="166" t="s">
        <v>372</v>
      </c>
      <c r="D332" s="16"/>
      <c r="E332" s="17">
        <f t="shared" si="75"/>
        <v>0</v>
      </c>
      <c r="F332" s="16"/>
      <c r="G332" s="16"/>
      <c r="H332" s="16"/>
      <c r="I332" s="16"/>
      <c r="J332" s="16"/>
      <c r="K332" s="18"/>
    </row>
    <row r="333" spans="1:11" ht="25.5">
      <c r="A333" s="180">
        <v>5260</v>
      </c>
      <c r="B333" s="165">
        <v>441300</v>
      </c>
      <c r="C333" s="166" t="s">
        <v>373</v>
      </c>
      <c r="D333" s="16"/>
      <c r="E333" s="17">
        <f t="shared" si="75"/>
        <v>0</v>
      </c>
      <c r="F333" s="16"/>
      <c r="G333" s="16"/>
      <c r="H333" s="16"/>
      <c r="I333" s="16"/>
      <c r="J333" s="16"/>
      <c r="K333" s="18"/>
    </row>
    <row r="334" spans="1:11" ht="19.5" customHeight="1">
      <c r="A334" s="180">
        <v>5261</v>
      </c>
      <c r="B334" s="165">
        <v>441400</v>
      </c>
      <c r="C334" s="166" t="s">
        <v>374</v>
      </c>
      <c r="D334" s="16"/>
      <c r="E334" s="17">
        <f t="shared" si="75"/>
        <v>0</v>
      </c>
      <c r="F334" s="16"/>
      <c r="G334" s="16"/>
      <c r="H334" s="16"/>
      <c r="I334" s="16"/>
      <c r="J334" s="16"/>
      <c r="K334" s="18"/>
    </row>
    <row r="335" spans="1:11" ht="19.5" customHeight="1">
      <c r="A335" s="180">
        <v>5262</v>
      </c>
      <c r="B335" s="165">
        <v>441500</v>
      </c>
      <c r="C335" s="166" t="s">
        <v>375</v>
      </c>
      <c r="D335" s="16"/>
      <c r="E335" s="17">
        <f t="shared" si="75"/>
        <v>0</v>
      </c>
      <c r="F335" s="16"/>
      <c r="G335" s="16"/>
      <c r="H335" s="16"/>
      <c r="I335" s="16"/>
      <c r="J335" s="16"/>
      <c r="K335" s="18"/>
    </row>
    <row r="336" spans="1:11" ht="19.5" customHeight="1">
      <c r="A336" s="180">
        <v>5263</v>
      </c>
      <c r="B336" s="165">
        <v>441600</v>
      </c>
      <c r="C336" s="166" t="s">
        <v>591</v>
      </c>
      <c r="D336" s="16"/>
      <c r="E336" s="17">
        <f t="shared" si="75"/>
        <v>0</v>
      </c>
      <c r="F336" s="16"/>
      <c r="G336" s="16"/>
      <c r="H336" s="16"/>
      <c r="I336" s="16"/>
      <c r="J336" s="16"/>
      <c r="K336" s="18"/>
    </row>
    <row r="337" spans="1:11" ht="19.5" customHeight="1">
      <c r="A337" s="180">
        <v>5264</v>
      </c>
      <c r="B337" s="165">
        <v>441700</v>
      </c>
      <c r="C337" s="166" t="s">
        <v>223</v>
      </c>
      <c r="D337" s="16"/>
      <c r="E337" s="17">
        <f t="shared" si="75"/>
        <v>0</v>
      </c>
      <c r="F337" s="16"/>
      <c r="G337" s="16"/>
      <c r="H337" s="16"/>
      <c r="I337" s="16"/>
      <c r="J337" s="16"/>
      <c r="K337" s="18"/>
    </row>
    <row r="338" spans="1:11" ht="19.5" customHeight="1">
      <c r="A338" s="180">
        <v>5265</v>
      </c>
      <c r="B338" s="165">
        <v>441800</v>
      </c>
      <c r="C338" s="166" t="s">
        <v>224</v>
      </c>
      <c r="D338" s="16"/>
      <c r="E338" s="17">
        <f t="shared" si="75"/>
        <v>0</v>
      </c>
      <c r="F338" s="16"/>
      <c r="G338" s="16"/>
      <c r="H338" s="16"/>
      <c r="I338" s="16"/>
      <c r="J338" s="16"/>
      <c r="K338" s="18"/>
    </row>
    <row r="339" spans="1:11" ht="19.5" customHeight="1">
      <c r="A339" s="180">
        <v>5266</v>
      </c>
      <c r="B339" s="165">
        <v>441900</v>
      </c>
      <c r="C339" s="166" t="s">
        <v>156</v>
      </c>
      <c r="D339" s="16"/>
      <c r="E339" s="17">
        <f t="shared" si="75"/>
        <v>0</v>
      </c>
      <c r="F339" s="16"/>
      <c r="G339" s="16"/>
      <c r="H339" s="16"/>
      <c r="I339" s="16"/>
      <c r="J339" s="16"/>
      <c r="K339" s="18"/>
    </row>
    <row r="340" spans="1:11" ht="18" customHeight="1">
      <c r="A340" s="179">
        <v>5267</v>
      </c>
      <c r="B340" s="7">
        <v>442000</v>
      </c>
      <c r="C340" s="163" t="s">
        <v>812</v>
      </c>
      <c r="D340" s="12">
        <f>SUM(D341:D350)</f>
        <v>0</v>
      </c>
      <c r="E340" s="12">
        <f t="shared" si="75"/>
        <v>0</v>
      </c>
      <c r="F340" s="12">
        <f t="shared" ref="F340:K340" si="84">SUM(F341:F350)</f>
        <v>0</v>
      </c>
      <c r="G340" s="12">
        <f t="shared" si="84"/>
        <v>0</v>
      </c>
      <c r="H340" s="12">
        <f t="shared" si="84"/>
        <v>0</v>
      </c>
      <c r="I340" s="12">
        <f t="shared" si="84"/>
        <v>0</v>
      </c>
      <c r="J340" s="12">
        <f t="shared" si="84"/>
        <v>0</v>
      </c>
      <c r="K340" s="13">
        <f t="shared" si="84"/>
        <v>0</v>
      </c>
    </row>
    <row r="341" spans="1:11" ht="25.5">
      <c r="A341" s="180">
        <v>5268</v>
      </c>
      <c r="B341" s="165">
        <v>442100</v>
      </c>
      <c r="C341" s="166" t="s">
        <v>813</v>
      </c>
      <c r="D341" s="16"/>
      <c r="E341" s="17">
        <f t="shared" si="75"/>
        <v>0</v>
      </c>
      <c r="F341" s="16"/>
      <c r="G341" s="16"/>
      <c r="H341" s="16"/>
      <c r="I341" s="16"/>
      <c r="J341" s="16"/>
      <c r="K341" s="18"/>
    </row>
    <row r="342" spans="1:11" ht="19.5" customHeight="1">
      <c r="A342" s="180">
        <v>5269</v>
      </c>
      <c r="B342" s="165">
        <v>442200</v>
      </c>
      <c r="C342" s="166" t="s">
        <v>225</v>
      </c>
      <c r="D342" s="16"/>
      <c r="E342" s="17">
        <f t="shared" si="75"/>
        <v>0</v>
      </c>
      <c r="F342" s="16"/>
      <c r="G342" s="16"/>
      <c r="H342" s="16"/>
      <c r="I342" s="16"/>
      <c r="J342" s="16"/>
      <c r="K342" s="18"/>
    </row>
    <row r="343" spans="1:11" ht="19.5" customHeight="1">
      <c r="A343" s="180">
        <v>5270</v>
      </c>
      <c r="B343" s="165">
        <v>442300</v>
      </c>
      <c r="C343" s="166" t="s">
        <v>226</v>
      </c>
      <c r="D343" s="16"/>
      <c r="E343" s="17">
        <f t="shared" si="75"/>
        <v>0</v>
      </c>
      <c r="F343" s="16"/>
      <c r="G343" s="16"/>
      <c r="H343" s="16"/>
      <c r="I343" s="16"/>
      <c r="J343" s="16"/>
      <c r="K343" s="18"/>
    </row>
    <row r="344" spans="1:11" ht="19.5" customHeight="1">
      <c r="A344" s="180">
        <v>5271</v>
      </c>
      <c r="B344" s="165">
        <v>442400</v>
      </c>
      <c r="C344" s="166" t="s">
        <v>227</v>
      </c>
      <c r="D344" s="16"/>
      <c r="E344" s="17">
        <f t="shared" si="75"/>
        <v>0</v>
      </c>
      <c r="F344" s="16"/>
      <c r="G344" s="16"/>
      <c r="H344" s="16"/>
      <c r="I344" s="16"/>
      <c r="J344" s="16"/>
      <c r="K344" s="18"/>
    </row>
    <row r="345" spans="1:11">
      <c r="A345" s="233" t="s">
        <v>680</v>
      </c>
      <c r="B345" s="234" t="s">
        <v>681</v>
      </c>
      <c r="C345" s="235" t="s">
        <v>682</v>
      </c>
      <c r="D345" s="235" t="s">
        <v>937</v>
      </c>
      <c r="E345" s="228" t="s">
        <v>533</v>
      </c>
      <c r="F345" s="237"/>
      <c r="G345" s="237"/>
      <c r="H345" s="237"/>
      <c r="I345" s="237"/>
      <c r="J345" s="237"/>
      <c r="K345" s="240"/>
    </row>
    <row r="346" spans="1:11" ht="12.75" customHeight="1">
      <c r="A346" s="233"/>
      <c r="B346" s="234"/>
      <c r="C346" s="235"/>
      <c r="D346" s="235"/>
      <c r="E346" s="228" t="s">
        <v>936</v>
      </c>
      <c r="F346" s="228" t="s">
        <v>580</v>
      </c>
      <c r="G346" s="237"/>
      <c r="H346" s="237"/>
      <c r="I346" s="237"/>
      <c r="J346" s="228" t="s">
        <v>893</v>
      </c>
      <c r="K346" s="232" t="s">
        <v>99</v>
      </c>
    </row>
    <row r="347" spans="1:11" ht="25.5">
      <c r="A347" s="233"/>
      <c r="B347" s="234"/>
      <c r="C347" s="235"/>
      <c r="D347" s="235"/>
      <c r="E347" s="237"/>
      <c r="F347" s="7" t="s">
        <v>534</v>
      </c>
      <c r="G347" s="7" t="s">
        <v>611</v>
      </c>
      <c r="H347" s="7" t="s">
        <v>894</v>
      </c>
      <c r="I347" s="7" t="s">
        <v>98</v>
      </c>
      <c r="J347" s="237"/>
      <c r="K347" s="240"/>
    </row>
    <row r="348" spans="1:11">
      <c r="A348" s="141" t="s">
        <v>569</v>
      </c>
      <c r="B348" s="140" t="s">
        <v>570</v>
      </c>
      <c r="C348" s="140" t="s">
        <v>571</v>
      </c>
      <c r="D348" s="140" t="s">
        <v>572</v>
      </c>
      <c r="E348" s="140" t="s">
        <v>573</v>
      </c>
      <c r="F348" s="140" t="s">
        <v>574</v>
      </c>
      <c r="G348" s="140" t="s">
        <v>575</v>
      </c>
      <c r="H348" s="140" t="s">
        <v>576</v>
      </c>
      <c r="I348" s="140" t="s">
        <v>577</v>
      </c>
      <c r="J348" s="140" t="s">
        <v>578</v>
      </c>
      <c r="K348" s="142" t="s">
        <v>579</v>
      </c>
    </row>
    <row r="349" spans="1:11" ht="18.75" customHeight="1">
      <c r="A349" s="180">
        <v>5272</v>
      </c>
      <c r="B349" s="165">
        <v>442500</v>
      </c>
      <c r="C349" s="166" t="s">
        <v>592</v>
      </c>
      <c r="D349" s="16"/>
      <c r="E349" s="17">
        <f t="shared" si="75"/>
        <v>0</v>
      </c>
      <c r="F349" s="16"/>
      <c r="G349" s="16"/>
      <c r="H349" s="16"/>
      <c r="I349" s="16"/>
      <c r="J349" s="16"/>
      <c r="K349" s="18"/>
    </row>
    <row r="350" spans="1:11" ht="18.75" customHeight="1">
      <c r="A350" s="180">
        <v>5273</v>
      </c>
      <c r="B350" s="165">
        <v>442600</v>
      </c>
      <c r="C350" s="166" t="s">
        <v>593</v>
      </c>
      <c r="D350" s="16"/>
      <c r="E350" s="17">
        <f t="shared" si="75"/>
        <v>0</v>
      </c>
      <c r="F350" s="16"/>
      <c r="G350" s="16"/>
      <c r="H350" s="16"/>
      <c r="I350" s="16"/>
      <c r="J350" s="16"/>
      <c r="K350" s="18"/>
    </row>
    <row r="351" spans="1:11" ht="18.75" customHeight="1">
      <c r="A351" s="179">
        <v>5274</v>
      </c>
      <c r="B351" s="7">
        <v>443000</v>
      </c>
      <c r="C351" s="163" t="s">
        <v>814</v>
      </c>
      <c r="D351" s="12">
        <f>D352</f>
        <v>0</v>
      </c>
      <c r="E351" s="12">
        <f t="shared" si="75"/>
        <v>0</v>
      </c>
      <c r="F351" s="12">
        <f t="shared" ref="F351:K351" si="85">F352</f>
        <v>0</v>
      </c>
      <c r="G351" s="12">
        <f t="shared" si="85"/>
        <v>0</v>
      </c>
      <c r="H351" s="12">
        <f t="shared" si="85"/>
        <v>0</v>
      </c>
      <c r="I351" s="12">
        <f t="shared" si="85"/>
        <v>0</v>
      </c>
      <c r="J351" s="12">
        <f t="shared" si="85"/>
        <v>0</v>
      </c>
      <c r="K351" s="13">
        <f t="shared" si="85"/>
        <v>0</v>
      </c>
    </row>
    <row r="352" spans="1:11" ht="18.75" customHeight="1">
      <c r="A352" s="180">
        <v>5275</v>
      </c>
      <c r="B352" s="165">
        <v>443100</v>
      </c>
      <c r="C352" s="166" t="s">
        <v>391</v>
      </c>
      <c r="D352" s="16"/>
      <c r="E352" s="17">
        <f t="shared" si="75"/>
        <v>0</v>
      </c>
      <c r="F352" s="16"/>
      <c r="G352" s="16"/>
      <c r="H352" s="16"/>
      <c r="I352" s="16"/>
      <c r="J352" s="16"/>
      <c r="K352" s="18"/>
    </row>
    <row r="353" spans="1:11" ht="25.5">
      <c r="A353" s="179">
        <v>5276</v>
      </c>
      <c r="B353" s="7">
        <v>444000</v>
      </c>
      <c r="C353" s="163" t="s">
        <v>815</v>
      </c>
      <c r="D353" s="12">
        <f>SUM(D354:D356)</f>
        <v>0</v>
      </c>
      <c r="E353" s="12">
        <f t="shared" si="75"/>
        <v>0</v>
      </c>
      <c r="F353" s="12">
        <f t="shared" ref="F353:K353" si="86">SUM(F354:F356)</f>
        <v>0</v>
      </c>
      <c r="G353" s="12">
        <f t="shared" si="86"/>
        <v>0</v>
      </c>
      <c r="H353" s="12">
        <f t="shared" si="86"/>
        <v>0</v>
      </c>
      <c r="I353" s="12">
        <f t="shared" si="86"/>
        <v>0</v>
      </c>
      <c r="J353" s="12">
        <f t="shared" si="86"/>
        <v>0</v>
      </c>
      <c r="K353" s="13">
        <f t="shared" si="86"/>
        <v>0</v>
      </c>
    </row>
    <row r="354" spans="1:11" ht="18.75" customHeight="1">
      <c r="A354" s="180">
        <v>5277</v>
      </c>
      <c r="B354" s="165">
        <v>444100</v>
      </c>
      <c r="C354" s="166" t="s">
        <v>409</v>
      </c>
      <c r="D354" s="16"/>
      <c r="E354" s="17">
        <f t="shared" si="75"/>
        <v>0</v>
      </c>
      <c r="F354" s="16"/>
      <c r="G354" s="16"/>
      <c r="H354" s="16"/>
      <c r="I354" s="16"/>
      <c r="J354" s="16"/>
      <c r="K354" s="18"/>
    </row>
    <row r="355" spans="1:11" ht="18.75" customHeight="1">
      <c r="A355" s="180">
        <v>5278</v>
      </c>
      <c r="B355" s="165">
        <v>444200</v>
      </c>
      <c r="C355" s="166" t="s">
        <v>410</v>
      </c>
      <c r="D355" s="16"/>
      <c r="E355" s="17">
        <f t="shared" si="75"/>
        <v>0</v>
      </c>
      <c r="F355" s="16"/>
      <c r="G355" s="16"/>
      <c r="H355" s="16"/>
      <c r="I355" s="16"/>
      <c r="J355" s="16"/>
      <c r="K355" s="18"/>
    </row>
    <row r="356" spans="1:11" ht="18.75" customHeight="1">
      <c r="A356" s="180">
        <v>5279</v>
      </c>
      <c r="B356" s="165">
        <v>444300</v>
      </c>
      <c r="C356" s="166" t="s">
        <v>816</v>
      </c>
      <c r="D356" s="16"/>
      <c r="E356" s="17">
        <f t="shared" si="75"/>
        <v>0</v>
      </c>
      <c r="F356" s="16"/>
      <c r="G356" s="16"/>
      <c r="H356" s="16"/>
      <c r="I356" s="16"/>
      <c r="J356" s="16"/>
      <c r="K356" s="18"/>
    </row>
    <row r="357" spans="1:11" ht="18.75" customHeight="1">
      <c r="A357" s="179">
        <v>5280</v>
      </c>
      <c r="B357" s="7">
        <v>450000</v>
      </c>
      <c r="C357" s="163" t="s">
        <v>817</v>
      </c>
      <c r="D357" s="12">
        <f>D358+D361+D364+D367</f>
        <v>0</v>
      </c>
      <c r="E357" s="12">
        <f t="shared" si="75"/>
        <v>0</v>
      </c>
      <c r="F357" s="12">
        <f t="shared" ref="F357:K357" si="87">F358+F361+F364+F367</f>
        <v>0</v>
      </c>
      <c r="G357" s="12">
        <f t="shared" si="87"/>
        <v>0</v>
      </c>
      <c r="H357" s="12">
        <f t="shared" si="87"/>
        <v>0</v>
      </c>
      <c r="I357" s="12">
        <f t="shared" si="87"/>
        <v>0</v>
      </c>
      <c r="J357" s="12">
        <f t="shared" si="87"/>
        <v>0</v>
      </c>
      <c r="K357" s="13">
        <f t="shared" si="87"/>
        <v>0</v>
      </c>
    </row>
    <row r="358" spans="1:11" ht="25.5">
      <c r="A358" s="179">
        <v>5281</v>
      </c>
      <c r="B358" s="7">
        <v>451000</v>
      </c>
      <c r="C358" s="163" t="s">
        <v>818</v>
      </c>
      <c r="D358" s="12">
        <f>D359+D360</f>
        <v>0</v>
      </c>
      <c r="E358" s="12">
        <f t="shared" si="75"/>
        <v>0</v>
      </c>
      <c r="F358" s="12">
        <f t="shared" ref="F358:K358" si="88">F359+F360</f>
        <v>0</v>
      </c>
      <c r="G358" s="12">
        <f t="shared" si="88"/>
        <v>0</v>
      </c>
      <c r="H358" s="12">
        <f t="shared" si="88"/>
        <v>0</v>
      </c>
      <c r="I358" s="12">
        <f t="shared" si="88"/>
        <v>0</v>
      </c>
      <c r="J358" s="12">
        <f t="shared" si="88"/>
        <v>0</v>
      </c>
      <c r="K358" s="13">
        <f t="shared" si="88"/>
        <v>0</v>
      </c>
    </row>
    <row r="359" spans="1:11" ht="25.5">
      <c r="A359" s="180">
        <v>5282</v>
      </c>
      <c r="B359" s="165">
        <v>451100</v>
      </c>
      <c r="C359" s="166" t="s">
        <v>506</v>
      </c>
      <c r="D359" s="16"/>
      <c r="E359" s="17">
        <f t="shared" si="75"/>
        <v>0</v>
      </c>
      <c r="F359" s="16"/>
      <c r="G359" s="16"/>
      <c r="H359" s="16"/>
      <c r="I359" s="16"/>
      <c r="J359" s="16"/>
      <c r="K359" s="18"/>
    </row>
    <row r="360" spans="1:11" ht="25.5">
      <c r="A360" s="180">
        <v>5283</v>
      </c>
      <c r="B360" s="165">
        <v>451200</v>
      </c>
      <c r="C360" s="166" t="s">
        <v>507</v>
      </c>
      <c r="D360" s="16"/>
      <c r="E360" s="17">
        <f t="shared" si="75"/>
        <v>0</v>
      </c>
      <c r="F360" s="16"/>
      <c r="G360" s="16"/>
      <c r="H360" s="16"/>
      <c r="I360" s="16"/>
      <c r="J360" s="16"/>
      <c r="K360" s="18"/>
    </row>
    <row r="361" spans="1:11" ht="25.5">
      <c r="A361" s="179">
        <v>5284</v>
      </c>
      <c r="B361" s="7">
        <v>452000</v>
      </c>
      <c r="C361" s="163" t="s">
        <v>819</v>
      </c>
      <c r="D361" s="12">
        <f>D362+D363</f>
        <v>0</v>
      </c>
      <c r="E361" s="12">
        <f t="shared" si="75"/>
        <v>0</v>
      </c>
      <c r="F361" s="12">
        <f t="shared" ref="F361:K361" si="89">F362+F363</f>
        <v>0</v>
      </c>
      <c r="G361" s="12">
        <f t="shared" si="89"/>
        <v>0</v>
      </c>
      <c r="H361" s="12">
        <f t="shared" si="89"/>
        <v>0</v>
      </c>
      <c r="I361" s="12">
        <f t="shared" si="89"/>
        <v>0</v>
      </c>
      <c r="J361" s="12">
        <f t="shared" si="89"/>
        <v>0</v>
      </c>
      <c r="K361" s="13">
        <f t="shared" si="89"/>
        <v>0</v>
      </c>
    </row>
    <row r="362" spans="1:11" ht="18.75" customHeight="1">
      <c r="A362" s="180">
        <v>5285</v>
      </c>
      <c r="B362" s="165">
        <v>452100</v>
      </c>
      <c r="C362" s="166" t="s">
        <v>508</v>
      </c>
      <c r="D362" s="16"/>
      <c r="E362" s="17">
        <f t="shared" si="75"/>
        <v>0</v>
      </c>
      <c r="F362" s="16"/>
      <c r="G362" s="16"/>
      <c r="H362" s="16"/>
      <c r="I362" s="16"/>
      <c r="J362" s="16"/>
      <c r="K362" s="18"/>
    </row>
    <row r="363" spans="1:11" ht="25.5">
      <c r="A363" s="180">
        <v>5286</v>
      </c>
      <c r="B363" s="165">
        <v>452200</v>
      </c>
      <c r="C363" s="166" t="s">
        <v>509</v>
      </c>
      <c r="D363" s="16"/>
      <c r="E363" s="17">
        <f t="shared" si="75"/>
        <v>0</v>
      </c>
      <c r="F363" s="16"/>
      <c r="G363" s="16"/>
      <c r="H363" s="16"/>
      <c r="I363" s="16"/>
      <c r="J363" s="16"/>
      <c r="K363" s="18"/>
    </row>
    <row r="364" spans="1:11" ht="25.5">
      <c r="A364" s="179">
        <v>5287</v>
      </c>
      <c r="B364" s="7">
        <v>453000</v>
      </c>
      <c r="C364" s="163" t="s">
        <v>820</v>
      </c>
      <c r="D364" s="12">
        <f>D365+D366</f>
        <v>0</v>
      </c>
      <c r="E364" s="12">
        <f t="shared" si="75"/>
        <v>0</v>
      </c>
      <c r="F364" s="12">
        <f t="shared" ref="F364:K364" si="90">F365+F366</f>
        <v>0</v>
      </c>
      <c r="G364" s="12">
        <f t="shared" si="90"/>
        <v>0</v>
      </c>
      <c r="H364" s="12">
        <f t="shared" si="90"/>
        <v>0</v>
      </c>
      <c r="I364" s="12">
        <f t="shared" si="90"/>
        <v>0</v>
      </c>
      <c r="J364" s="12">
        <f t="shared" si="90"/>
        <v>0</v>
      </c>
      <c r="K364" s="13">
        <f t="shared" si="90"/>
        <v>0</v>
      </c>
    </row>
    <row r="365" spans="1:11" ht="18.75" customHeight="1">
      <c r="A365" s="180">
        <v>5288</v>
      </c>
      <c r="B365" s="165">
        <v>453100</v>
      </c>
      <c r="C365" s="166" t="s">
        <v>510</v>
      </c>
      <c r="D365" s="16"/>
      <c r="E365" s="17">
        <f t="shared" si="75"/>
        <v>0</v>
      </c>
      <c r="F365" s="16"/>
      <c r="G365" s="16"/>
      <c r="H365" s="16"/>
      <c r="I365" s="16"/>
      <c r="J365" s="16"/>
      <c r="K365" s="18"/>
    </row>
    <row r="366" spans="1:11" ht="18.75" customHeight="1">
      <c r="A366" s="180">
        <v>5289</v>
      </c>
      <c r="B366" s="165">
        <v>453200</v>
      </c>
      <c r="C366" s="166" t="s">
        <v>511</v>
      </c>
      <c r="D366" s="16"/>
      <c r="E366" s="17">
        <f t="shared" si="75"/>
        <v>0</v>
      </c>
      <c r="F366" s="16"/>
      <c r="G366" s="16"/>
      <c r="H366" s="16"/>
      <c r="I366" s="16"/>
      <c r="J366" s="16"/>
      <c r="K366" s="18"/>
    </row>
    <row r="367" spans="1:11" ht="25.5">
      <c r="A367" s="179">
        <v>5290</v>
      </c>
      <c r="B367" s="7">
        <v>454000</v>
      </c>
      <c r="C367" s="163" t="s">
        <v>821</v>
      </c>
      <c r="D367" s="12">
        <f>D368+D369</f>
        <v>0</v>
      </c>
      <c r="E367" s="12">
        <f t="shared" si="75"/>
        <v>0</v>
      </c>
      <c r="F367" s="12">
        <f t="shared" ref="F367:K367" si="91">F368+F369</f>
        <v>0</v>
      </c>
      <c r="G367" s="12">
        <f t="shared" si="91"/>
        <v>0</v>
      </c>
      <c r="H367" s="12">
        <f t="shared" si="91"/>
        <v>0</v>
      </c>
      <c r="I367" s="12">
        <f t="shared" si="91"/>
        <v>0</v>
      </c>
      <c r="J367" s="12">
        <f t="shared" si="91"/>
        <v>0</v>
      </c>
      <c r="K367" s="13">
        <f t="shared" si="91"/>
        <v>0</v>
      </c>
    </row>
    <row r="368" spans="1:11" ht="18.75" customHeight="1">
      <c r="A368" s="180">
        <v>5291</v>
      </c>
      <c r="B368" s="165">
        <v>454100</v>
      </c>
      <c r="C368" s="166" t="s">
        <v>512</v>
      </c>
      <c r="D368" s="16"/>
      <c r="E368" s="17">
        <f t="shared" si="75"/>
        <v>0</v>
      </c>
      <c r="F368" s="16"/>
      <c r="G368" s="16"/>
      <c r="H368" s="16"/>
      <c r="I368" s="16"/>
      <c r="J368" s="16"/>
      <c r="K368" s="18"/>
    </row>
    <row r="369" spans="1:11" ht="18.75" customHeight="1">
      <c r="A369" s="180">
        <v>5292</v>
      </c>
      <c r="B369" s="165">
        <v>454200</v>
      </c>
      <c r="C369" s="166" t="s">
        <v>513</v>
      </c>
      <c r="D369" s="16"/>
      <c r="E369" s="17">
        <f t="shared" si="75"/>
        <v>0</v>
      </c>
      <c r="F369" s="16"/>
      <c r="G369" s="16"/>
      <c r="H369" s="16"/>
      <c r="I369" s="16"/>
      <c r="J369" s="16"/>
      <c r="K369" s="18"/>
    </row>
    <row r="370" spans="1:11" ht="25.5">
      <c r="A370" s="179">
        <v>5293</v>
      </c>
      <c r="B370" s="7">
        <v>460000</v>
      </c>
      <c r="C370" s="163" t="s">
        <v>822</v>
      </c>
      <c r="D370" s="12">
        <f>D375+D378+D381+D384+D387</f>
        <v>0</v>
      </c>
      <c r="E370" s="12">
        <f t="shared" si="75"/>
        <v>0</v>
      </c>
      <c r="F370" s="12">
        <f t="shared" ref="F370:K370" si="92">F375+F378+F381+F384+F387</f>
        <v>0</v>
      </c>
      <c r="G370" s="12">
        <f t="shared" si="92"/>
        <v>0</v>
      </c>
      <c r="H370" s="12">
        <f t="shared" si="92"/>
        <v>0</v>
      </c>
      <c r="I370" s="12">
        <f t="shared" si="92"/>
        <v>0</v>
      </c>
      <c r="J370" s="12">
        <f t="shared" si="92"/>
        <v>0</v>
      </c>
      <c r="K370" s="13">
        <f t="shared" si="92"/>
        <v>0</v>
      </c>
    </row>
    <row r="371" spans="1:11">
      <c r="A371" s="233" t="s">
        <v>680</v>
      </c>
      <c r="B371" s="234" t="s">
        <v>681</v>
      </c>
      <c r="C371" s="235" t="s">
        <v>682</v>
      </c>
      <c r="D371" s="235" t="s">
        <v>937</v>
      </c>
      <c r="E371" s="228" t="s">
        <v>533</v>
      </c>
      <c r="F371" s="237"/>
      <c r="G371" s="237"/>
      <c r="H371" s="237"/>
      <c r="I371" s="237"/>
      <c r="J371" s="237"/>
      <c r="K371" s="240"/>
    </row>
    <row r="372" spans="1:11" ht="12.75" customHeight="1">
      <c r="A372" s="233"/>
      <c r="B372" s="234"/>
      <c r="C372" s="235"/>
      <c r="D372" s="235"/>
      <c r="E372" s="228" t="s">
        <v>936</v>
      </c>
      <c r="F372" s="228" t="s">
        <v>580</v>
      </c>
      <c r="G372" s="237"/>
      <c r="H372" s="237"/>
      <c r="I372" s="237"/>
      <c r="J372" s="228" t="s">
        <v>893</v>
      </c>
      <c r="K372" s="232" t="s">
        <v>99</v>
      </c>
    </row>
    <row r="373" spans="1:11" ht="25.5">
      <c r="A373" s="233"/>
      <c r="B373" s="234"/>
      <c r="C373" s="235"/>
      <c r="D373" s="235"/>
      <c r="E373" s="237"/>
      <c r="F373" s="7" t="s">
        <v>534</v>
      </c>
      <c r="G373" s="7" t="s">
        <v>611</v>
      </c>
      <c r="H373" s="7" t="s">
        <v>894</v>
      </c>
      <c r="I373" s="7" t="s">
        <v>98</v>
      </c>
      <c r="J373" s="237"/>
      <c r="K373" s="240"/>
    </row>
    <row r="374" spans="1:11">
      <c r="A374" s="141" t="s">
        <v>569</v>
      </c>
      <c r="B374" s="140" t="s">
        <v>570</v>
      </c>
      <c r="C374" s="140" t="s">
        <v>571</v>
      </c>
      <c r="D374" s="140" t="s">
        <v>572</v>
      </c>
      <c r="E374" s="140" t="s">
        <v>573</v>
      </c>
      <c r="F374" s="140" t="s">
        <v>574</v>
      </c>
      <c r="G374" s="140" t="s">
        <v>575</v>
      </c>
      <c r="H374" s="140" t="s">
        <v>576</v>
      </c>
      <c r="I374" s="140" t="s">
        <v>577</v>
      </c>
      <c r="J374" s="140" t="s">
        <v>578</v>
      </c>
      <c r="K374" s="142" t="s">
        <v>579</v>
      </c>
    </row>
    <row r="375" spans="1:11" ht="15.75" customHeight="1">
      <c r="A375" s="179">
        <v>5294</v>
      </c>
      <c r="B375" s="7">
        <v>461000</v>
      </c>
      <c r="C375" s="163" t="s">
        <v>823</v>
      </c>
      <c r="D375" s="12">
        <f>D376+D377</f>
        <v>0</v>
      </c>
      <c r="E375" s="12">
        <f t="shared" si="75"/>
        <v>0</v>
      </c>
      <c r="F375" s="12">
        <f t="shared" ref="F375:K375" si="93">F376+F377</f>
        <v>0</v>
      </c>
      <c r="G375" s="12">
        <f t="shared" si="93"/>
        <v>0</v>
      </c>
      <c r="H375" s="12">
        <f t="shared" si="93"/>
        <v>0</v>
      </c>
      <c r="I375" s="12">
        <f t="shared" si="93"/>
        <v>0</v>
      </c>
      <c r="J375" s="12">
        <f t="shared" si="93"/>
        <v>0</v>
      </c>
      <c r="K375" s="13">
        <f t="shared" si="93"/>
        <v>0</v>
      </c>
    </row>
    <row r="376" spans="1:11" ht="15.75" customHeight="1">
      <c r="A376" s="180">
        <v>5295</v>
      </c>
      <c r="B376" s="165">
        <v>461100</v>
      </c>
      <c r="C376" s="166" t="s">
        <v>514</v>
      </c>
      <c r="D376" s="16"/>
      <c r="E376" s="17">
        <f t="shared" si="75"/>
        <v>0</v>
      </c>
      <c r="F376" s="16"/>
      <c r="G376" s="16"/>
      <c r="H376" s="16"/>
      <c r="I376" s="16"/>
      <c r="J376" s="16"/>
      <c r="K376" s="18"/>
    </row>
    <row r="377" spans="1:11" ht="15.75" customHeight="1">
      <c r="A377" s="180">
        <v>5296</v>
      </c>
      <c r="B377" s="165">
        <v>461200</v>
      </c>
      <c r="C377" s="166" t="s">
        <v>515</v>
      </c>
      <c r="D377" s="16"/>
      <c r="E377" s="17">
        <f t="shared" si="75"/>
        <v>0</v>
      </c>
      <c r="F377" s="16"/>
      <c r="G377" s="16"/>
      <c r="H377" s="16"/>
      <c r="I377" s="16"/>
      <c r="J377" s="16"/>
      <c r="K377" s="18"/>
    </row>
    <row r="378" spans="1:11" ht="25.5">
      <c r="A378" s="179">
        <v>5297</v>
      </c>
      <c r="B378" s="7">
        <v>462000</v>
      </c>
      <c r="C378" s="163" t="s">
        <v>824</v>
      </c>
      <c r="D378" s="12">
        <f>D379+D380</f>
        <v>0</v>
      </c>
      <c r="E378" s="12">
        <f t="shared" si="75"/>
        <v>0</v>
      </c>
      <c r="F378" s="12">
        <f t="shared" ref="F378:K378" si="94">F379+F380</f>
        <v>0</v>
      </c>
      <c r="G378" s="12">
        <f t="shared" si="94"/>
        <v>0</v>
      </c>
      <c r="H378" s="12">
        <f t="shared" si="94"/>
        <v>0</v>
      </c>
      <c r="I378" s="12">
        <f t="shared" si="94"/>
        <v>0</v>
      </c>
      <c r="J378" s="12">
        <f t="shared" si="94"/>
        <v>0</v>
      </c>
      <c r="K378" s="13">
        <f t="shared" si="94"/>
        <v>0</v>
      </c>
    </row>
    <row r="379" spans="1:11" ht="15.75" customHeight="1">
      <c r="A379" s="180">
        <v>5298</v>
      </c>
      <c r="B379" s="165">
        <v>462100</v>
      </c>
      <c r="C379" s="166" t="s">
        <v>392</v>
      </c>
      <c r="D379" s="16"/>
      <c r="E379" s="17">
        <f t="shared" si="75"/>
        <v>0</v>
      </c>
      <c r="F379" s="16"/>
      <c r="G379" s="16"/>
      <c r="H379" s="16"/>
      <c r="I379" s="16"/>
      <c r="J379" s="16"/>
      <c r="K379" s="18"/>
    </row>
    <row r="380" spans="1:11" ht="15.75" customHeight="1">
      <c r="A380" s="180">
        <v>5299</v>
      </c>
      <c r="B380" s="165">
        <v>462200</v>
      </c>
      <c r="C380" s="166" t="s">
        <v>623</v>
      </c>
      <c r="D380" s="16"/>
      <c r="E380" s="17">
        <f t="shared" si="75"/>
        <v>0</v>
      </c>
      <c r="F380" s="16"/>
      <c r="G380" s="16"/>
      <c r="H380" s="16"/>
      <c r="I380" s="16"/>
      <c r="J380" s="16"/>
      <c r="K380" s="18"/>
    </row>
    <row r="381" spans="1:11" ht="25.5">
      <c r="A381" s="179">
        <v>5300</v>
      </c>
      <c r="B381" s="7">
        <v>463000</v>
      </c>
      <c r="C381" s="163" t="s">
        <v>825</v>
      </c>
      <c r="D381" s="12">
        <f>D382+D383</f>
        <v>0</v>
      </c>
      <c r="E381" s="12">
        <f t="shared" ref="E381:E452" si="95">SUM(F381:K381)</f>
        <v>0</v>
      </c>
      <c r="F381" s="12">
        <f t="shared" ref="F381:K381" si="96">F382+F383</f>
        <v>0</v>
      </c>
      <c r="G381" s="12">
        <f t="shared" si="96"/>
        <v>0</v>
      </c>
      <c r="H381" s="12">
        <f t="shared" si="96"/>
        <v>0</v>
      </c>
      <c r="I381" s="12">
        <f t="shared" si="96"/>
        <v>0</v>
      </c>
      <c r="J381" s="12">
        <f t="shared" si="96"/>
        <v>0</v>
      </c>
      <c r="K381" s="13">
        <f t="shared" si="96"/>
        <v>0</v>
      </c>
    </row>
    <row r="382" spans="1:11" ht="15.75" customHeight="1">
      <c r="A382" s="180">
        <v>5301</v>
      </c>
      <c r="B382" s="165">
        <v>463100</v>
      </c>
      <c r="C382" s="166" t="s">
        <v>826</v>
      </c>
      <c r="D382" s="16"/>
      <c r="E382" s="17">
        <f t="shared" si="95"/>
        <v>0</v>
      </c>
      <c r="F382" s="16"/>
      <c r="G382" s="16"/>
      <c r="H382" s="16"/>
      <c r="I382" s="16"/>
      <c r="J382" s="16"/>
      <c r="K382" s="18"/>
    </row>
    <row r="383" spans="1:11" ht="15.75" customHeight="1">
      <c r="A383" s="180">
        <v>5302</v>
      </c>
      <c r="B383" s="165">
        <v>463200</v>
      </c>
      <c r="C383" s="166" t="s">
        <v>827</v>
      </c>
      <c r="D383" s="16"/>
      <c r="E383" s="17">
        <f t="shared" si="95"/>
        <v>0</v>
      </c>
      <c r="F383" s="16"/>
      <c r="G383" s="16"/>
      <c r="H383" s="16"/>
      <c r="I383" s="16"/>
      <c r="J383" s="16"/>
      <c r="K383" s="18"/>
    </row>
    <row r="384" spans="1:11" ht="25.5">
      <c r="A384" s="179">
        <v>5303</v>
      </c>
      <c r="B384" s="7">
        <v>464000</v>
      </c>
      <c r="C384" s="163" t="s">
        <v>828</v>
      </c>
      <c r="D384" s="12">
        <f>D385+D386</f>
        <v>0</v>
      </c>
      <c r="E384" s="12">
        <f t="shared" si="95"/>
        <v>0</v>
      </c>
      <c r="F384" s="12">
        <f t="shared" ref="F384:K384" si="97">F385+F386</f>
        <v>0</v>
      </c>
      <c r="G384" s="12">
        <f t="shared" si="97"/>
        <v>0</v>
      </c>
      <c r="H384" s="12">
        <f t="shared" si="97"/>
        <v>0</v>
      </c>
      <c r="I384" s="12">
        <f t="shared" si="97"/>
        <v>0</v>
      </c>
      <c r="J384" s="12">
        <f t="shared" si="97"/>
        <v>0</v>
      </c>
      <c r="K384" s="13">
        <f t="shared" si="97"/>
        <v>0</v>
      </c>
    </row>
    <row r="385" spans="1:11" ht="25.5">
      <c r="A385" s="180">
        <v>5304</v>
      </c>
      <c r="B385" s="165">
        <v>464100</v>
      </c>
      <c r="C385" s="166" t="s">
        <v>93</v>
      </c>
      <c r="D385" s="16"/>
      <c r="E385" s="17">
        <f t="shared" si="95"/>
        <v>0</v>
      </c>
      <c r="F385" s="16"/>
      <c r="G385" s="16"/>
      <c r="H385" s="16"/>
      <c r="I385" s="16"/>
      <c r="J385" s="16"/>
      <c r="K385" s="18"/>
    </row>
    <row r="386" spans="1:11" ht="25.5">
      <c r="A386" s="180">
        <v>5305</v>
      </c>
      <c r="B386" s="165">
        <v>464200</v>
      </c>
      <c r="C386" s="166" t="s">
        <v>94</v>
      </c>
      <c r="D386" s="16"/>
      <c r="E386" s="17">
        <f t="shared" si="95"/>
        <v>0</v>
      </c>
      <c r="F386" s="16"/>
      <c r="G386" s="16"/>
      <c r="H386" s="16"/>
      <c r="I386" s="16"/>
      <c r="J386" s="16"/>
      <c r="K386" s="18"/>
    </row>
    <row r="387" spans="1:11" ht="15.75" customHeight="1">
      <c r="A387" s="179">
        <v>5306</v>
      </c>
      <c r="B387" s="7">
        <v>465000</v>
      </c>
      <c r="C387" s="163" t="s">
        <v>829</v>
      </c>
      <c r="D387" s="12">
        <f>D388+D389</f>
        <v>0</v>
      </c>
      <c r="E387" s="12">
        <f t="shared" si="95"/>
        <v>0</v>
      </c>
      <c r="F387" s="12">
        <f t="shared" ref="F387:K387" si="98">F388+F389</f>
        <v>0</v>
      </c>
      <c r="G387" s="12">
        <f t="shared" si="98"/>
        <v>0</v>
      </c>
      <c r="H387" s="12">
        <f t="shared" si="98"/>
        <v>0</v>
      </c>
      <c r="I387" s="12">
        <f t="shared" si="98"/>
        <v>0</v>
      </c>
      <c r="J387" s="12">
        <f t="shared" si="98"/>
        <v>0</v>
      </c>
      <c r="K387" s="13">
        <f t="shared" si="98"/>
        <v>0</v>
      </c>
    </row>
    <row r="388" spans="1:11" ht="15.75" customHeight="1">
      <c r="A388" s="180">
        <v>5307</v>
      </c>
      <c r="B388" s="165">
        <v>465100</v>
      </c>
      <c r="C388" s="166" t="s">
        <v>95</v>
      </c>
      <c r="D388" s="16"/>
      <c r="E388" s="17">
        <f t="shared" si="95"/>
        <v>0</v>
      </c>
      <c r="F388" s="16"/>
      <c r="G388" s="16"/>
      <c r="H388" s="16"/>
      <c r="I388" s="16"/>
      <c r="J388" s="16"/>
      <c r="K388" s="18"/>
    </row>
    <row r="389" spans="1:11" ht="15.75" customHeight="1">
      <c r="A389" s="180">
        <v>5308</v>
      </c>
      <c r="B389" s="165">
        <v>465200</v>
      </c>
      <c r="C389" s="166" t="s">
        <v>96</v>
      </c>
      <c r="D389" s="16"/>
      <c r="E389" s="17">
        <f t="shared" si="95"/>
        <v>0</v>
      </c>
      <c r="F389" s="16"/>
      <c r="G389" s="16"/>
      <c r="H389" s="16"/>
      <c r="I389" s="16"/>
      <c r="J389" s="16"/>
      <c r="K389" s="18"/>
    </row>
    <row r="390" spans="1:11" ht="25.5">
      <c r="A390" s="179">
        <v>5309</v>
      </c>
      <c r="B390" s="7">
        <v>470000</v>
      </c>
      <c r="C390" s="163" t="s">
        <v>830</v>
      </c>
      <c r="D390" s="12">
        <f>D391+D395</f>
        <v>0</v>
      </c>
      <c r="E390" s="12">
        <f t="shared" si="95"/>
        <v>0</v>
      </c>
      <c r="F390" s="12">
        <f t="shared" ref="F390:K390" si="99">F391+F395</f>
        <v>0</v>
      </c>
      <c r="G390" s="12">
        <f t="shared" si="99"/>
        <v>0</v>
      </c>
      <c r="H390" s="12">
        <f t="shared" si="99"/>
        <v>0</v>
      </c>
      <c r="I390" s="12">
        <f t="shared" si="99"/>
        <v>0</v>
      </c>
      <c r="J390" s="12">
        <f t="shared" si="99"/>
        <v>0</v>
      </c>
      <c r="K390" s="13">
        <f t="shared" si="99"/>
        <v>0</v>
      </c>
    </row>
    <row r="391" spans="1:11" ht="38.25">
      <c r="A391" s="179">
        <v>5310</v>
      </c>
      <c r="B391" s="7">
        <v>471000</v>
      </c>
      <c r="C391" s="163" t="s">
        <v>831</v>
      </c>
      <c r="D391" s="12">
        <f>SUM(D392:D394)</f>
        <v>0</v>
      </c>
      <c r="E391" s="12">
        <f t="shared" si="95"/>
        <v>0</v>
      </c>
      <c r="F391" s="12">
        <f t="shared" ref="F391:K391" si="100">SUM(F392:F394)</f>
        <v>0</v>
      </c>
      <c r="G391" s="12">
        <f t="shared" si="100"/>
        <v>0</v>
      </c>
      <c r="H391" s="12">
        <f t="shared" si="100"/>
        <v>0</v>
      </c>
      <c r="I391" s="12">
        <f t="shared" si="100"/>
        <v>0</v>
      </c>
      <c r="J391" s="12">
        <f t="shared" si="100"/>
        <v>0</v>
      </c>
      <c r="K391" s="13">
        <f t="shared" si="100"/>
        <v>0</v>
      </c>
    </row>
    <row r="392" spans="1:11" ht="25.5">
      <c r="A392" s="180">
        <v>5311</v>
      </c>
      <c r="B392" s="165">
        <v>471100</v>
      </c>
      <c r="C392" s="166" t="s">
        <v>235</v>
      </c>
      <c r="D392" s="16"/>
      <c r="E392" s="17">
        <f t="shared" si="95"/>
        <v>0</v>
      </c>
      <c r="F392" s="16"/>
      <c r="G392" s="16"/>
      <c r="H392" s="16"/>
      <c r="I392" s="16"/>
      <c r="J392" s="16"/>
      <c r="K392" s="18"/>
    </row>
    <row r="393" spans="1:11" ht="25.5">
      <c r="A393" s="180">
        <v>5312</v>
      </c>
      <c r="B393" s="165">
        <v>471200</v>
      </c>
      <c r="C393" s="166" t="s">
        <v>129</v>
      </c>
      <c r="D393" s="16"/>
      <c r="E393" s="17">
        <f t="shared" si="95"/>
        <v>0</v>
      </c>
      <c r="F393" s="16"/>
      <c r="G393" s="16"/>
      <c r="H393" s="16"/>
      <c r="I393" s="16"/>
      <c r="J393" s="16"/>
      <c r="K393" s="18"/>
    </row>
    <row r="394" spans="1:11" ht="25.5">
      <c r="A394" s="180">
        <v>5313</v>
      </c>
      <c r="B394" s="165">
        <v>471900</v>
      </c>
      <c r="C394" s="166" t="s">
        <v>130</v>
      </c>
      <c r="D394" s="16"/>
      <c r="E394" s="17">
        <f t="shared" si="95"/>
        <v>0</v>
      </c>
      <c r="F394" s="16"/>
      <c r="G394" s="16"/>
      <c r="H394" s="16"/>
      <c r="I394" s="16"/>
      <c r="J394" s="16"/>
      <c r="K394" s="18"/>
    </row>
    <row r="395" spans="1:11" ht="25.5">
      <c r="A395" s="179">
        <v>5314</v>
      </c>
      <c r="B395" s="7">
        <v>472000</v>
      </c>
      <c r="C395" s="163" t="s">
        <v>832</v>
      </c>
      <c r="D395" s="12">
        <f>SUM(D400:D408)</f>
        <v>0</v>
      </c>
      <c r="E395" s="12">
        <f t="shared" si="95"/>
        <v>0</v>
      </c>
      <c r="F395" s="12">
        <f t="shared" ref="F395:K395" si="101">SUM(F400:F408)</f>
        <v>0</v>
      </c>
      <c r="G395" s="12">
        <f t="shared" si="101"/>
        <v>0</v>
      </c>
      <c r="H395" s="12">
        <f t="shared" si="101"/>
        <v>0</v>
      </c>
      <c r="I395" s="12">
        <f t="shared" si="101"/>
        <v>0</v>
      </c>
      <c r="J395" s="12">
        <f t="shared" si="101"/>
        <v>0</v>
      </c>
      <c r="K395" s="13">
        <f t="shared" si="101"/>
        <v>0</v>
      </c>
    </row>
    <row r="396" spans="1:11">
      <c r="A396" s="233" t="s">
        <v>680</v>
      </c>
      <c r="B396" s="234" t="s">
        <v>681</v>
      </c>
      <c r="C396" s="235" t="s">
        <v>682</v>
      </c>
      <c r="D396" s="235" t="s">
        <v>937</v>
      </c>
      <c r="E396" s="228" t="s">
        <v>533</v>
      </c>
      <c r="F396" s="237"/>
      <c r="G396" s="237"/>
      <c r="H396" s="237"/>
      <c r="I396" s="237"/>
      <c r="J396" s="237"/>
      <c r="K396" s="240"/>
    </row>
    <row r="397" spans="1:11" ht="12.75" customHeight="1">
      <c r="A397" s="233"/>
      <c r="B397" s="234"/>
      <c r="C397" s="235"/>
      <c r="D397" s="235"/>
      <c r="E397" s="228" t="s">
        <v>936</v>
      </c>
      <c r="F397" s="228" t="s">
        <v>580</v>
      </c>
      <c r="G397" s="237"/>
      <c r="H397" s="237"/>
      <c r="I397" s="237"/>
      <c r="J397" s="228" t="s">
        <v>893</v>
      </c>
      <c r="K397" s="232" t="s">
        <v>99</v>
      </c>
    </row>
    <row r="398" spans="1:11" ht="25.5">
      <c r="A398" s="233"/>
      <c r="B398" s="234"/>
      <c r="C398" s="235"/>
      <c r="D398" s="235"/>
      <c r="E398" s="237"/>
      <c r="F398" s="7" t="s">
        <v>534</v>
      </c>
      <c r="G398" s="7" t="s">
        <v>611</v>
      </c>
      <c r="H398" s="7" t="s">
        <v>894</v>
      </c>
      <c r="I398" s="7" t="s">
        <v>98</v>
      </c>
      <c r="J398" s="237"/>
      <c r="K398" s="240"/>
    </row>
    <row r="399" spans="1:11">
      <c r="A399" s="141" t="s">
        <v>569</v>
      </c>
      <c r="B399" s="140" t="s">
        <v>570</v>
      </c>
      <c r="C399" s="140" t="s">
        <v>571</v>
      </c>
      <c r="D399" s="140" t="s">
        <v>572</v>
      </c>
      <c r="E399" s="140" t="s">
        <v>573</v>
      </c>
      <c r="F399" s="140" t="s">
        <v>574</v>
      </c>
      <c r="G399" s="140" t="s">
        <v>575</v>
      </c>
      <c r="H399" s="140" t="s">
        <v>576</v>
      </c>
      <c r="I399" s="140" t="s">
        <v>577</v>
      </c>
      <c r="J399" s="140" t="s">
        <v>578</v>
      </c>
      <c r="K399" s="142" t="s">
        <v>579</v>
      </c>
    </row>
    <row r="400" spans="1:11" ht="18.75" customHeight="1">
      <c r="A400" s="180">
        <v>5315</v>
      </c>
      <c r="B400" s="165">
        <v>472100</v>
      </c>
      <c r="C400" s="166" t="s">
        <v>131</v>
      </c>
      <c r="D400" s="16"/>
      <c r="E400" s="17">
        <f t="shared" si="95"/>
        <v>0</v>
      </c>
      <c r="F400" s="16"/>
      <c r="G400" s="16"/>
      <c r="H400" s="16"/>
      <c r="I400" s="16"/>
      <c r="J400" s="16"/>
      <c r="K400" s="18"/>
    </row>
    <row r="401" spans="1:11" ht="18.75" customHeight="1">
      <c r="A401" s="180">
        <v>5316</v>
      </c>
      <c r="B401" s="165">
        <v>472200</v>
      </c>
      <c r="C401" s="166" t="s">
        <v>833</v>
      </c>
      <c r="D401" s="16"/>
      <c r="E401" s="17">
        <f t="shared" si="95"/>
        <v>0</v>
      </c>
      <c r="F401" s="16"/>
      <c r="G401" s="16"/>
      <c r="H401" s="16"/>
      <c r="I401" s="16"/>
      <c r="J401" s="16"/>
      <c r="K401" s="18"/>
    </row>
    <row r="402" spans="1:11" ht="18.75" customHeight="1">
      <c r="A402" s="180">
        <v>5317</v>
      </c>
      <c r="B402" s="165">
        <v>472300</v>
      </c>
      <c r="C402" s="166" t="s">
        <v>834</v>
      </c>
      <c r="D402" s="16"/>
      <c r="E402" s="17">
        <f t="shared" si="95"/>
        <v>0</v>
      </c>
      <c r="F402" s="16"/>
      <c r="G402" s="16"/>
      <c r="H402" s="16"/>
      <c r="I402" s="16"/>
      <c r="J402" s="16"/>
      <c r="K402" s="18"/>
    </row>
    <row r="403" spans="1:11" ht="18.75" customHeight="1">
      <c r="A403" s="180">
        <v>5318</v>
      </c>
      <c r="B403" s="165">
        <v>472400</v>
      </c>
      <c r="C403" s="166" t="s">
        <v>835</v>
      </c>
      <c r="D403" s="16"/>
      <c r="E403" s="17">
        <f t="shared" si="95"/>
        <v>0</v>
      </c>
      <c r="F403" s="16"/>
      <c r="G403" s="16"/>
      <c r="H403" s="16"/>
      <c r="I403" s="16"/>
      <c r="J403" s="16"/>
      <c r="K403" s="18"/>
    </row>
    <row r="404" spans="1:11" ht="18.75" customHeight="1">
      <c r="A404" s="180">
        <v>5319</v>
      </c>
      <c r="B404" s="165">
        <v>472500</v>
      </c>
      <c r="C404" s="166" t="s">
        <v>76</v>
      </c>
      <c r="D404" s="16"/>
      <c r="E404" s="17">
        <f t="shared" si="95"/>
        <v>0</v>
      </c>
      <c r="F404" s="16"/>
      <c r="G404" s="16"/>
      <c r="H404" s="16"/>
      <c r="I404" s="16"/>
      <c r="J404" s="16"/>
      <c r="K404" s="18"/>
    </row>
    <row r="405" spans="1:11" ht="18.75" customHeight="1">
      <c r="A405" s="180">
        <v>5320</v>
      </c>
      <c r="B405" s="165">
        <v>472600</v>
      </c>
      <c r="C405" s="166" t="s">
        <v>77</v>
      </c>
      <c r="D405" s="16"/>
      <c r="E405" s="17">
        <f t="shared" si="95"/>
        <v>0</v>
      </c>
      <c r="F405" s="16"/>
      <c r="G405" s="16"/>
      <c r="H405" s="16"/>
      <c r="I405" s="16"/>
      <c r="J405" s="16"/>
      <c r="K405" s="18"/>
    </row>
    <row r="406" spans="1:11" ht="18.75" customHeight="1">
      <c r="A406" s="180">
        <v>5321</v>
      </c>
      <c r="B406" s="165">
        <v>472700</v>
      </c>
      <c r="C406" s="166" t="s">
        <v>836</v>
      </c>
      <c r="D406" s="16"/>
      <c r="E406" s="17">
        <f t="shared" si="95"/>
        <v>0</v>
      </c>
      <c r="F406" s="16"/>
      <c r="G406" s="16"/>
      <c r="H406" s="16"/>
      <c r="I406" s="16"/>
      <c r="J406" s="16"/>
      <c r="K406" s="18"/>
    </row>
    <row r="407" spans="1:11" ht="18.75" customHeight="1">
      <c r="A407" s="180">
        <v>5322</v>
      </c>
      <c r="B407" s="165">
        <v>472800</v>
      </c>
      <c r="C407" s="166" t="s">
        <v>837</v>
      </c>
      <c r="D407" s="16"/>
      <c r="E407" s="17">
        <f t="shared" si="95"/>
        <v>0</v>
      </c>
      <c r="F407" s="16"/>
      <c r="G407" s="16"/>
      <c r="H407" s="16"/>
      <c r="I407" s="16"/>
      <c r="J407" s="16"/>
      <c r="K407" s="18"/>
    </row>
    <row r="408" spans="1:11" ht="18.75" customHeight="1">
      <c r="A408" s="180">
        <v>5323</v>
      </c>
      <c r="B408" s="165">
        <v>472900</v>
      </c>
      <c r="C408" s="166" t="s">
        <v>419</v>
      </c>
      <c r="D408" s="16"/>
      <c r="E408" s="17">
        <f t="shared" si="95"/>
        <v>0</v>
      </c>
      <c r="F408" s="16"/>
      <c r="G408" s="16"/>
      <c r="H408" s="16"/>
      <c r="I408" s="16"/>
      <c r="J408" s="16"/>
      <c r="K408" s="18"/>
    </row>
    <row r="409" spans="1:11" ht="25.5">
      <c r="A409" s="179">
        <v>5324</v>
      </c>
      <c r="B409" s="7">
        <v>480000</v>
      </c>
      <c r="C409" s="163" t="s">
        <v>838</v>
      </c>
      <c r="D409" s="12">
        <f>D410+D413+D417+D419+D422+D428</f>
        <v>100</v>
      </c>
      <c r="E409" s="12">
        <f t="shared" si="95"/>
        <v>5</v>
      </c>
      <c r="F409" s="12">
        <f t="shared" ref="F409:K409" si="102">F410+F413+F417+F419+F422+F428</f>
        <v>0</v>
      </c>
      <c r="G409" s="12">
        <f t="shared" si="102"/>
        <v>0</v>
      </c>
      <c r="H409" s="12">
        <f t="shared" si="102"/>
        <v>0</v>
      </c>
      <c r="I409" s="12">
        <f t="shared" si="102"/>
        <v>0</v>
      </c>
      <c r="J409" s="12">
        <f t="shared" si="102"/>
        <v>0</v>
      </c>
      <c r="K409" s="13">
        <f t="shared" si="102"/>
        <v>5</v>
      </c>
    </row>
    <row r="410" spans="1:11" ht="25.5">
      <c r="A410" s="179">
        <v>5325</v>
      </c>
      <c r="B410" s="7">
        <v>481000</v>
      </c>
      <c r="C410" s="163" t="s">
        <v>839</v>
      </c>
      <c r="D410" s="12">
        <f>D411+D412</f>
        <v>0</v>
      </c>
      <c r="E410" s="12">
        <f t="shared" si="95"/>
        <v>0</v>
      </c>
      <c r="F410" s="12">
        <f t="shared" ref="F410:K410" si="103">F411+F412</f>
        <v>0</v>
      </c>
      <c r="G410" s="12">
        <f t="shared" si="103"/>
        <v>0</v>
      </c>
      <c r="H410" s="12">
        <f t="shared" si="103"/>
        <v>0</v>
      </c>
      <c r="I410" s="12">
        <f t="shared" si="103"/>
        <v>0</v>
      </c>
      <c r="J410" s="12">
        <f t="shared" si="103"/>
        <v>0</v>
      </c>
      <c r="K410" s="13">
        <f t="shared" si="103"/>
        <v>0</v>
      </c>
    </row>
    <row r="411" spans="1:11" ht="25.5">
      <c r="A411" s="180">
        <v>5326</v>
      </c>
      <c r="B411" s="165">
        <v>481100</v>
      </c>
      <c r="C411" s="166" t="s">
        <v>516</v>
      </c>
      <c r="D411" s="16"/>
      <c r="E411" s="17">
        <f t="shared" si="95"/>
        <v>0</v>
      </c>
      <c r="F411" s="16"/>
      <c r="G411" s="16"/>
      <c r="H411" s="16"/>
      <c r="I411" s="16"/>
      <c r="J411" s="16"/>
      <c r="K411" s="18"/>
    </row>
    <row r="412" spans="1:11" ht="18.75" customHeight="1">
      <c r="A412" s="180">
        <v>5327</v>
      </c>
      <c r="B412" s="165">
        <v>481900</v>
      </c>
      <c r="C412" s="166" t="s">
        <v>517</v>
      </c>
      <c r="D412" s="16"/>
      <c r="E412" s="17">
        <f t="shared" si="95"/>
        <v>0</v>
      </c>
      <c r="F412" s="16"/>
      <c r="G412" s="16"/>
      <c r="H412" s="16"/>
      <c r="I412" s="16"/>
      <c r="J412" s="16"/>
      <c r="K412" s="18"/>
    </row>
    <row r="413" spans="1:11" ht="24.75" customHeight="1">
      <c r="A413" s="179">
        <v>5328</v>
      </c>
      <c r="B413" s="7">
        <v>482000</v>
      </c>
      <c r="C413" s="163" t="s">
        <v>840</v>
      </c>
      <c r="D413" s="12">
        <f>SUM(D414:D416)</f>
        <v>100</v>
      </c>
      <c r="E413" s="12">
        <f t="shared" si="95"/>
        <v>5</v>
      </c>
      <c r="F413" s="12">
        <f t="shared" ref="F413:K413" si="104">SUM(F414:F416)</f>
        <v>0</v>
      </c>
      <c r="G413" s="12">
        <f t="shared" si="104"/>
        <v>0</v>
      </c>
      <c r="H413" s="12">
        <f t="shared" si="104"/>
        <v>0</v>
      </c>
      <c r="I413" s="12">
        <f t="shared" si="104"/>
        <v>0</v>
      </c>
      <c r="J413" s="12">
        <f t="shared" si="104"/>
        <v>0</v>
      </c>
      <c r="K413" s="13">
        <f t="shared" si="104"/>
        <v>5</v>
      </c>
    </row>
    <row r="414" spans="1:11" ht="18.75" customHeight="1">
      <c r="A414" s="180">
        <v>5329</v>
      </c>
      <c r="B414" s="165">
        <v>482100</v>
      </c>
      <c r="C414" s="166" t="s">
        <v>222</v>
      </c>
      <c r="D414" s="16">
        <v>40</v>
      </c>
      <c r="E414" s="17">
        <f t="shared" si="95"/>
        <v>2</v>
      </c>
      <c r="F414" s="16"/>
      <c r="G414" s="16"/>
      <c r="H414" s="16"/>
      <c r="I414" s="16"/>
      <c r="J414" s="16"/>
      <c r="K414" s="18">
        <v>2</v>
      </c>
    </row>
    <row r="415" spans="1:11" ht="18.75" customHeight="1">
      <c r="A415" s="180">
        <v>5330</v>
      </c>
      <c r="B415" s="165">
        <v>482200</v>
      </c>
      <c r="C415" s="166" t="s">
        <v>97</v>
      </c>
      <c r="D415" s="16">
        <v>50</v>
      </c>
      <c r="E415" s="17">
        <f t="shared" si="95"/>
        <v>3</v>
      </c>
      <c r="F415" s="16"/>
      <c r="G415" s="16"/>
      <c r="H415" s="16"/>
      <c r="I415" s="16"/>
      <c r="J415" s="16"/>
      <c r="K415" s="18">
        <v>3</v>
      </c>
    </row>
    <row r="416" spans="1:11" ht="18.75" customHeight="1">
      <c r="A416" s="180">
        <v>5331</v>
      </c>
      <c r="B416" s="165">
        <v>482300</v>
      </c>
      <c r="C416" s="166" t="s">
        <v>841</v>
      </c>
      <c r="D416" s="16">
        <v>10</v>
      </c>
      <c r="E416" s="17">
        <f t="shared" si="95"/>
        <v>0</v>
      </c>
      <c r="F416" s="16"/>
      <c r="G416" s="16"/>
      <c r="H416" s="16"/>
      <c r="I416" s="16"/>
      <c r="J416" s="16"/>
      <c r="K416" s="18"/>
    </row>
    <row r="417" spans="1:11" ht="25.5">
      <c r="A417" s="179">
        <v>5332</v>
      </c>
      <c r="B417" s="7">
        <v>483000</v>
      </c>
      <c r="C417" s="163" t="s">
        <v>842</v>
      </c>
      <c r="D417" s="12">
        <f>D418</f>
        <v>0</v>
      </c>
      <c r="E417" s="12">
        <f t="shared" si="95"/>
        <v>0</v>
      </c>
      <c r="F417" s="12">
        <f t="shared" ref="F417:K417" si="105">F418</f>
        <v>0</v>
      </c>
      <c r="G417" s="12">
        <f t="shared" si="105"/>
        <v>0</v>
      </c>
      <c r="H417" s="12">
        <f t="shared" si="105"/>
        <v>0</v>
      </c>
      <c r="I417" s="12">
        <f t="shared" si="105"/>
        <v>0</v>
      </c>
      <c r="J417" s="12">
        <f t="shared" si="105"/>
        <v>0</v>
      </c>
      <c r="K417" s="13">
        <f t="shared" si="105"/>
        <v>0</v>
      </c>
    </row>
    <row r="418" spans="1:11" ht="18.75" customHeight="1">
      <c r="A418" s="180">
        <v>5333</v>
      </c>
      <c r="B418" s="165">
        <v>483100</v>
      </c>
      <c r="C418" s="166" t="s">
        <v>843</v>
      </c>
      <c r="D418" s="16"/>
      <c r="E418" s="17">
        <f t="shared" si="95"/>
        <v>0</v>
      </c>
      <c r="F418" s="16"/>
      <c r="G418" s="16"/>
      <c r="H418" s="16"/>
      <c r="I418" s="16"/>
      <c r="J418" s="16"/>
      <c r="K418" s="18"/>
    </row>
    <row r="419" spans="1:11" ht="38.25">
      <c r="A419" s="179">
        <v>5334</v>
      </c>
      <c r="B419" s="7">
        <v>484000</v>
      </c>
      <c r="C419" s="163" t="s">
        <v>844</v>
      </c>
      <c r="D419" s="12">
        <f>D420+D421</f>
        <v>0</v>
      </c>
      <c r="E419" s="12">
        <f t="shared" si="95"/>
        <v>0</v>
      </c>
      <c r="F419" s="12">
        <f t="shared" ref="F419:K419" si="106">F420+F421</f>
        <v>0</v>
      </c>
      <c r="G419" s="12">
        <f t="shared" si="106"/>
        <v>0</v>
      </c>
      <c r="H419" s="12">
        <f t="shared" si="106"/>
        <v>0</v>
      </c>
      <c r="I419" s="12">
        <f t="shared" si="106"/>
        <v>0</v>
      </c>
      <c r="J419" s="12">
        <f t="shared" si="106"/>
        <v>0</v>
      </c>
      <c r="K419" s="13">
        <f t="shared" si="106"/>
        <v>0</v>
      </c>
    </row>
    <row r="420" spans="1:11" ht="25.5">
      <c r="A420" s="180">
        <v>5335</v>
      </c>
      <c r="B420" s="165">
        <v>484100</v>
      </c>
      <c r="C420" s="166" t="s">
        <v>728</v>
      </c>
      <c r="D420" s="16"/>
      <c r="E420" s="17">
        <f t="shared" si="95"/>
        <v>0</v>
      </c>
      <c r="F420" s="16"/>
      <c r="G420" s="16"/>
      <c r="H420" s="16"/>
      <c r="I420" s="16"/>
      <c r="J420" s="16"/>
      <c r="K420" s="18"/>
    </row>
    <row r="421" spans="1:11" ht="18.75" customHeight="1">
      <c r="A421" s="180">
        <v>5336</v>
      </c>
      <c r="B421" s="165">
        <v>484200</v>
      </c>
      <c r="C421" s="166" t="s">
        <v>607</v>
      </c>
      <c r="D421" s="16"/>
      <c r="E421" s="17">
        <f t="shared" si="95"/>
        <v>0</v>
      </c>
      <c r="F421" s="16"/>
      <c r="G421" s="16"/>
      <c r="H421" s="16"/>
      <c r="I421" s="16"/>
      <c r="J421" s="16"/>
      <c r="K421" s="18"/>
    </row>
    <row r="422" spans="1:11" ht="25.5">
      <c r="A422" s="179">
        <v>5337</v>
      </c>
      <c r="B422" s="7">
        <v>485000</v>
      </c>
      <c r="C422" s="163" t="s">
        <v>845</v>
      </c>
      <c r="D422" s="12">
        <f>D423</f>
        <v>0</v>
      </c>
      <c r="E422" s="12">
        <f t="shared" si="95"/>
        <v>0</v>
      </c>
      <c r="F422" s="12">
        <f t="shared" ref="F422:K422" si="107">F423</f>
        <v>0</v>
      </c>
      <c r="G422" s="12">
        <f t="shared" si="107"/>
        <v>0</v>
      </c>
      <c r="H422" s="12">
        <f t="shared" si="107"/>
        <v>0</v>
      </c>
      <c r="I422" s="12">
        <f t="shared" si="107"/>
        <v>0</v>
      </c>
      <c r="J422" s="12">
        <f t="shared" si="107"/>
        <v>0</v>
      </c>
      <c r="K422" s="13">
        <f t="shared" si="107"/>
        <v>0</v>
      </c>
    </row>
    <row r="423" spans="1:11" ht="25.5">
      <c r="A423" s="180">
        <v>5338</v>
      </c>
      <c r="B423" s="165">
        <v>485100</v>
      </c>
      <c r="C423" s="166" t="s">
        <v>846</v>
      </c>
      <c r="D423" s="16"/>
      <c r="E423" s="17">
        <f t="shared" si="95"/>
        <v>0</v>
      </c>
      <c r="F423" s="16"/>
      <c r="G423" s="16"/>
      <c r="H423" s="16"/>
      <c r="I423" s="16"/>
      <c r="J423" s="16"/>
      <c r="K423" s="18"/>
    </row>
    <row r="424" spans="1:11">
      <c r="A424" s="233" t="s">
        <v>680</v>
      </c>
      <c r="B424" s="234" t="s">
        <v>681</v>
      </c>
      <c r="C424" s="235" t="s">
        <v>682</v>
      </c>
      <c r="D424" s="235" t="s">
        <v>937</v>
      </c>
      <c r="E424" s="228" t="s">
        <v>533</v>
      </c>
      <c r="F424" s="237"/>
      <c r="G424" s="237"/>
      <c r="H424" s="237"/>
      <c r="I424" s="237"/>
      <c r="J424" s="237"/>
      <c r="K424" s="240"/>
    </row>
    <row r="425" spans="1:11" ht="12.75" customHeight="1">
      <c r="A425" s="233"/>
      <c r="B425" s="234"/>
      <c r="C425" s="235"/>
      <c r="D425" s="235"/>
      <c r="E425" s="228" t="s">
        <v>936</v>
      </c>
      <c r="F425" s="228" t="s">
        <v>580</v>
      </c>
      <c r="G425" s="237"/>
      <c r="H425" s="237"/>
      <c r="I425" s="237"/>
      <c r="J425" s="228" t="s">
        <v>893</v>
      </c>
      <c r="K425" s="232" t="s">
        <v>99</v>
      </c>
    </row>
    <row r="426" spans="1:11" ht="25.5">
      <c r="A426" s="233"/>
      <c r="B426" s="234"/>
      <c r="C426" s="235"/>
      <c r="D426" s="235"/>
      <c r="E426" s="237"/>
      <c r="F426" s="7" t="s">
        <v>534</v>
      </c>
      <c r="G426" s="7" t="s">
        <v>611</v>
      </c>
      <c r="H426" s="7" t="s">
        <v>894</v>
      </c>
      <c r="I426" s="7" t="s">
        <v>98</v>
      </c>
      <c r="J426" s="237"/>
      <c r="K426" s="240"/>
    </row>
    <row r="427" spans="1:11">
      <c r="A427" s="141" t="s">
        <v>569</v>
      </c>
      <c r="B427" s="140" t="s">
        <v>570</v>
      </c>
      <c r="C427" s="140" t="s">
        <v>571</v>
      </c>
      <c r="D427" s="140" t="s">
        <v>572</v>
      </c>
      <c r="E427" s="140" t="s">
        <v>573</v>
      </c>
      <c r="F427" s="140" t="s">
        <v>574</v>
      </c>
      <c r="G427" s="140" t="s">
        <v>575</v>
      </c>
      <c r="H427" s="140" t="s">
        <v>576</v>
      </c>
      <c r="I427" s="140" t="s">
        <v>577</v>
      </c>
      <c r="J427" s="140" t="s">
        <v>578</v>
      </c>
      <c r="K427" s="142" t="s">
        <v>579</v>
      </c>
    </row>
    <row r="428" spans="1:11" ht="38.25">
      <c r="A428" s="179">
        <v>5339</v>
      </c>
      <c r="B428" s="7">
        <v>489000</v>
      </c>
      <c r="C428" s="163" t="s">
        <v>847</v>
      </c>
      <c r="D428" s="12">
        <f>D429</f>
        <v>0</v>
      </c>
      <c r="E428" s="12">
        <f t="shared" si="95"/>
        <v>0</v>
      </c>
      <c r="F428" s="12">
        <f t="shared" ref="F428:K428" si="108">F429</f>
        <v>0</v>
      </c>
      <c r="G428" s="12">
        <f t="shared" si="108"/>
        <v>0</v>
      </c>
      <c r="H428" s="12">
        <f t="shared" si="108"/>
        <v>0</v>
      </c>
      <c r="I428" s="12">
        <f t="shared" si="108"/>
        <v>0</v>
      </c>
      <c r="J428" s="12">
        <f t="shared" si="108"/>
        <v>0</v>
      </c>
      <c r="K428" s="13">
        <f t="shared" si="108"/>
        <v>0</v>
      </c>
    </row>
    <row r="429" spans="1:11" ht="25.5">
      <c r="A429" s="180">
        <v>5340</v>
      </c>
      <c r="B429" s="165">
        <v>489100</v>
      </c>
      <c r="C429" s="166" t="s">
        <v>729</v>
      </c>
      <c r="D429" s="16"/>
      <c r="E429" s="17">
        <f t="shared" si="95"/>
        <v>0</v>
      </c>
      <c r="F429" s="16"/>
      <c r="G429" s="16"/>
      <c r="H429" s="16"/>
      <c r="I429" s="16"/>
      <c r="J429" s="16"/>
      <c r="K429" s="18"/>
    </row>
    <row r="430" spans="1:11" ht="25.5">
      <c r="A430" s="179">
        <v>5341</v>
      </c>
      <c r="B430" s="7">
        <v>500000</v>
      </c>
      <c r="C430" s="163" t="s">
        <v>848</v>
      </c>
      <c r="D430" s="12">
        <f>D431+D453+D466+D469+D477</f>
        <v>4080</v>
      </c>
      <c r="E430" s="12">
        <f t="shared" si="95"/>
        <v>949</v>
      </c>
      <c r="F430" s="12">
        <f t="shared" ref="F430:K430" si="109">F431+F453+F466+F469+F477</f>
        <v>0</v>
      </c>
      <c r="G430" s="12">
        <f t="shared" si="109"/>
        <v>0</v>
      </c>
      <c r="H430" s="12">
        <f t="shared" si="109"/>
        <v>0</v>
      </c>
      <c r="I430" s="12">
        <f t="shared" si="109"/>
        <v>0</v>
      </c>
      <c r="J430" s="12">
        <f t="shared" si="109"/>
        <v>0</v>
      </c>
      <c r="K430" s="13">
        <f t="shared" si="109"/>
        <v>949</v>
      </c>
    </row>
    <row r="431" spans="1:11" ht="25.5">
      <c r="A431" s="179">
        <v>5342</v>
      </c>
      <c r="B431" s="7">
        <v>510000</v>
      </c>
      <c r="C431" s="163" t="s">
        <v>849</v>
      </c>
      <c r="D431" s="12">
        <f>D432+D437+D447+D449+D451</f>
        <v>4080</v>
      </c>
      <c r="E431" s="12">
        <f t="shared" si="95"/>
        <v>949</v>
      </c>
      <c r="F431" s="12">
        <f t="shared" ref="F431:K431" si="110">F432+F437+F447+F449+F451</f>
        <v>0</v>
      </c>
      <c r="G431" s="12">
        <f t="shared" si="110"/>
        <v>0</v>
      </c>
      <c r="H431" s="12">
        <f t="shared" si="110"/>
        <v>0</v>
      </c>
      <c r="I431" s="12">
        <f t="shared" si="110"/>
        <v>0</v>
      </c>
      <c r="J431" s="12">
        <f t="shared" si="110"/>
        <v>0</v>
      </c>
      <c r="K431" s="13">
        <f t="shared" si="110"/>
        <v>949</v>
      </c>
    </row>
    <row r="432" spans="1:11" ht="27" customHeight="1">
      <c r="A432" s="179">
        <v>5343</v>
      </c>
      <c r="B432" s="7">
        <v>511000</v>
      </c>
      <c r="C432" s="163" t="s">
        <v>850</v>
      </c>
      <c r="D432" s="12">
        <f>SUM(D433:D436)</f>
        <v>1900</v>
      </c>
      <c r="E432" s="12">
        <f t="shared" si="95"/>
        <v>779</v>
      </c>
      <c r="F432" s="12">
        <f t="shared" ref="F432:K432" si="111">SUM(F433:F436)</f>
        <v>0</v>
      </c>
      <c r="G432" s="12">
        <f t="shared" si="111"/>
        <v>0</v>
      </c>
      <c r="H432" s="12">
        <f t="shared" si="111"/>
        <v>0</v>
      </c>
      <c r="I432" s="12">
        <f t="shared" si="111"/>
        <v>0</v>
      </c>
      <c r="J432" s="12">
        <f t="shared" si="111"/>
        <v>0</v>
      </c>
      <c r="K432" s="13">
        <f t="shared" si="111"/>
        <v>779</v>
      </c>
    </row>
    <row r="433" spans="1:11" ht="18.75" customHeight="1">
      <c r="A433" s="180">
        <v>5344</v>
      </c>
      <c r="B433" s="165">
        <v>511100</v>
      </c>
      <c r="C433" s="166" t="s">
        <v>718</v>
      </c>
      <c r="D433" s="16"/>
      <c r="E433" s="17">
        <f t="shared" si="95"/>
        <v>0</v>
      </c>
      <c r="F433" s="16"/>
      <c r="G433" s="16"/>
      <c r="H433" s="16"/>
      <c r="I433" s="16"/>
      <c r="J433" s="16"/>
      <c r="K433" s="18">
        <v>0</v>
      </c>
    </row>
    <row r="434" spans="1:11" ht="18.75" customHeight="1">
      <c r="A434" s="180">
        <v>5345</v>
      </c>
      <c r="B434" s="165">
        <v>511200</v>
      </c>
      <c r="C434" s="166" t="s">
        <v>719</v>
      </c>
      <c r="D434" s="16"/>
      <c r="E434" s="17">
        <f t="shared" si="95"/>
        <v>0</v>
      </c>
      <c r="F434" s="16"/>
      <c r="G434" s="16"/>
      <c r="H434" s="16"/>
      <c r="I434" s="16"/>
      <c r="J434" s="16"/>
      <c r="K434" s="18"/>
    </row>
    <row r="435" spans="1:11" ht="18.75" customHeight="1">
      <c r="A435" s="180">
        <v>5346</v>
      </c>
      <c r="B435" s="165">
        <v>511300</v>
      </c>
      <c r="C435" s="166" t="s">
        <v>720</v>
      </c>
      <c r="D435" s="16">
        <v>1780</v>
      </c>
      <c r="E435" s="17">
        <f t="shared" si="95"/>
        <v>779</v>
      </c>
      <c r="F435" s="16"/>
      <c r="G435" s="16"/>
      <c r="H435" s="16"/>
      <c r="I435" s="16"/>
      <c r="J435" s="16"/>
      <c r="K435" s="18">
        <v>779</v>
      </c>
    </row>
    <row r="436" spans="1:11" ht="18.75" customHeight="1">
      <c r="A436" s="180">
        <v>5347</v>
      </c>
      <c r="B436" s="165">
        <v>511400</v>
      </c>
      <c r="C436" s="166" t="s">
        <v>721</v>
      </c>
      <c r="D436" s="16">
        <v>120</v>
      </c>
      <c r="E436" s="17">
        <f t="shared" si="95"/>
        <v>0</v>
      </c>
      <c r="F436" s="16"/>
      <c r="G436" s="16"/>
      <c r="H436" s="16"/>
      <c r="I436" s="16"/>
      <c r="J436" s="16"/>
      <c r="K436" s="18"/>
    </row>
    <row r="437" spans="1:11" ht="18.75" customHeight="1">
      <c r="A437" s="179">
        <v>5348</v>
      </c>
      <c r="B437" s="7">
        <v>512000</v>
      </c>
      <c r="C437" s="163" t="s">
        <v>851</v>
      </c>
      <c r="D437" s="12">
        <f>SUM(D438:D446)</f>
        <v>1980</v>
      </c>
      <c r="E437" s="12">
        <f t="shared" si="95"/>
        <v>139</v>
      </c>
      <c r="F437" s="12">
        <f t="shared" ref="F437:K437" si="112">SUM(F438:F446)</f>
        <v>0</v>
      </c>
      <c r="G437" s="12">
        <f t="shared" si="112"/>
        <v>0</v>
      </c>
      <c r="H437" s="12">
        <f t="shared" si="112"/>
        <v>0</v>
      </c>
      <c r="I437" s="12">
        <f t="shared" si="112"/>
        <v>0</v>
      </c>
      <c r="J437" s="12">
        <f t="shared" si="112"/>
        <v>0</v>
      </c>
      <c r="K437" s="13">
        <f t="shared" si="112"/>
        <v>139</v>
      </c>
    </row>
    <row r="438" spans="1:11" ht="17.25" customHeight="1">
      <c r="A438" s="180">
        <v>5349</v>
      </c>
      <c r="B438" s="165">
        <v>512100</v>
      </c>
      <c r="C438" s="166" t="s">
        <v>722</v>
      </c>
      <c r="D438" s="16">
        <v>300</v>
      </c>
      <c r="E438" s="17">
        <f t="shared" si="95"/>
        <v>70</v>
      </c>
      <c r="F438" s="16"/>
      <c r="G438" s="16"/>
      <c r="H438" s="16"/>
      <c r="I438" s="16"/>
      <c r="J438" s="16"/>
      <c r="K438" s="18">
        <v>70</v>
      </c>
    </row>
    <row r="439" spans="1:11" ht="17.25" customHeight="1">
      <c r="A439" s="180">
        <v>5350</v>
      </c>
      <c r="B439" s="165">
        <v>512200</v>
      </c>
      <c r="C439" s="166" t="s">
        <v>219</v>
      </c>
      <c r="D439" s="16">
        <v>480</v>
      </c>
      <c r="E439" s="17">
        <f t="shared" si="95"/>
        <v>69</v>
      </c>
      <c r="F439" s="16"/>
      <c r="G439" s="16"/>
      <c r="H439" s="16"/>
      <c r="I439" s="16"/>
      <c r="J439" s="16"/>
      <c r="K439" s="18">
        <v>69</v>
      </c>
    </row>
    <row r="440" spans="1:11" ht="17.25" customHeight="1">
      <c r="A440" s="180">
        <v>5351</v>
      </c>
      <c r="B440" s="165">
        <v>512300</v>
      </c>
      <c r="C440" s="166" t="s">
        <v>220</v>
      </c>
      <c r="D440" s="16"/>
      <c r="E440" s="17">
        <f t="shared" si="95"/>
        <v>0</v>
      </c>
      <c r="F440" s="16"/>
      <c r="G440" s="16"/>
      <c r="H440" s="16"/>
      <c r="I440" s="16"/>
      <c r="J440" s="16"/>
      <c r="K440" s="18"/>
    </row>
    <row r="441" spans="1:11" ht="17.25" customHeight="1">
      <c r="A441" s="180">
        <v>5352</v>
      </c>
      <c r="B441" s="165">
        <v>512400</v>
      </c>
      <c r="C441" s="166" t="s">
        <v>852</v>
      </c>
      <c r="D441" s="16"/>
      <c r="E441" s="17">
        <f t="shared" si="95"/>
        <v>0</v>
      </c>
      <c r="F441" s="16"/>
      <c r="G441" s="16"/>
      <c r="H441" s="16"/>
      <c r="I441" s="16"/>
      <c r="J441" s="16"/>
      <c r="K441" s="18"/>
    </row>
    <row r="442" spans="1:11" ht="17.25" customHeight="1">
      <c r="A442" s="180">
        <v>5353</v>
      </c>
      <c r="B442" s="165">
        <v>512500</v>
      </c>
      <c r="C442" s="166" t="s">
        <v>221</v>
      </c>
      <c r="D442" s="16">
        <v>1200</v>
      </c>
      <c r="E442" s="17">
        <f t="shared" si="95"/>
        <v>0</v>
      </c>
      <c r="F442" s="16"/>
      <c r="G442" s="16"/>
      <c r="H442" s="16"/>
      <c r="I442" s="16"/>
      <c r="J442" s="16"/>
      <c r="K442" s="18"/>
    </row>
    <row r="443" spans="1:11" ht="17.25" customHeight="1">
      <c r="A443" s="180">
        <v>5354</v>
      </c>
      <c r="B443" s="165">
        <v>512600</v>
      </c>
      <c r="C443" s="166" t="s">
        <v>853</v>
      </c>
      <c r="D443" s="16"/>
      <c r="E443" s="17">
        <f t="shared" si="95"/>
        <v>0</v>
      </c>
      <c r="F443" s="16"/>
      <c r="G443" s="16"/>
      <c r="H443" s="16"/>
      <c r="I443" s="16"/>
      <c r="J443" s="16"/>
      <c r="K443" s="18"/>
    </row>
    <row r="444" spans="1:11" ht="17.25" customHeight="1">
      <c r="A444" s="180">
        <v>5355</v>
      </c>
      <c r="B444" s="165">
        <v>512700</v>
      </c>
      <c r="C444" s="166" t="s">
        <v>139</v>
      </c>
      <c r="D444" s="16"/>
      <c r="E444" s="17">
        <f t="shared" si="95"/>
        <v>0</v>
      </c>
      <c r="F444" s="16"/>
      <c r="G444" s="16"/>
      <c r="H444" s="16"/>
      <c r="I444" s="16"/>
      <c r="J444" s="16"/>
      <c r="K444" s="18"/>
    </row>
    <row r="445" spans="1:11" ht="17.25" customHeight="1">
      <c r="A445" s="180">
        <v>5356</v>
      </c>
      <c r="B445" s="165">
        <v>512800</v>
      </c>
      <c r="C445" s="166" t="s">
        <v>140</v>
      </c>
      <c r="D445" s="16"/>
      <c r="E445" s="17">
        <f t="shared" si="95"/>
        <v>0</v>
      </c>
      <c r="F445" s="16"/>
      <c r="G445" s="16"/>
      <c r="H445" s="16"/>
      <c r="I445" s="16"/>
      <c r="J445" s="16"/>
      <c r="K445" s="18"/>
    </row>
    <row r="446" spans="1:11" ht="25.5">
      <c r="A446" s="180">
        <v>5357</v>
      </c>
      <c r="B446" s="165">
        <v>512900</v>
      </c>
      <c r="C446" s="166" t="s">
        <v>723</v>
      </c>
      <c r="D446" s="16"/>
      <c r="E446" s="17">
        <f t="shared" si="95"/>
        <v>0</v>
      </c>
      <c r="F446" s="16"/>
      <c r="G446" s="16"/>
      <c r="H446" s="16"/>
      <c r="I446" s="16"/>
      <c r="J446" s="16"/>
      <c r="K446" s="18"/>
    </row>
    <row r="447" spans="1:11" ht="17.25" customHeight="1">
      <c r="A447" s="179">
        <v>5358</v>
      </c>
      <c r="B447" s="7">
        <v>513000</v>
      </c>
      <c r="C447" s="163" t="s">
        <v>854</v>
      </c>
      <c r="D447" s="12">
        <f>D448</f>
        <v>0</v>
      </c>
      <c r="E447" s="12">
        <f t="shared" si="95"/>
        <v>0</v>
      </c>
      <c r="F447" s="12">
        <f t="shared" ref="F447:K447" si="113">F448</f>
        <v>0</v>
      </c>
      <c r="G447" s="12">
        <f t="shared" si="113"/>
        <v>0</v>
      </c>
      <c r="H447" s="12">
        <f t="shared" si="113"/>
        <v>0</v>
      </c>
      <c r="I447" s="12">
        <f t="shared" si="113"/>
        <v>0</v>
      </c>
      <c r="J447" s="12">
        <f t="shared" si="113"/>
        <v>0</v>
      </c>
      <c r="K447" s="13">
        <f t="shared" si="113"/>
        <v>0</v>
      </c>
    </row>
    <row r="448" spans="1:11" ht="17.25" customHeight="1">
      <c r="A448" s="180">
        <v>5359</v>
      </c>
      <c r="B448" s="165">
        <v>513100</v>
      </c>
      <c r="C448" s="166" t="s">
        <v>0</v>
      </c>
      <c r="D448" s="16"/>
      <c r="E448" s="17">
        <f t="shared" si="95"/>
        <v>0</v>
      </c>
      <c r="F448" s="16"/>
      <c r="G448" s="16"/>
      <c r="H448" s="16"/>
      <c r="I448" s="16"/>
      <c r="J448" s="16"/>
      <c r="K448" s="18"/>
    </row>
    <row r="449" spans="1:11" ht="17.25" customHeight="1">
      <c r="A449" s="179">
        <v>5360</v>
      </c>
      <c r="B449" s="7">
        <v>514000</v>
      </c>
      <c r="C449" s="163" t="s">
        <v>855</v>
      </c>
      <c r="D449" s="12">
        <f>D450</f>
        <v>0</v>
      </c>
      <c r="E449" s="12">
        <f t="shared" si="95"/>
        <v>0</v>
      </c>
      <c r="F449" s="12">
        <f t="shared" ref="F449:K449" si="114">F450</f>
        <v>0</v>
      </c>
      <c r="G449" s="12">
        <f t="shared" si="114"/>
        <v>0</v>
      </c>
      <c r="H449" s="12">
        <f t="shared" si="114"/>
        <v>0</v>
      </c>
      <c r="I449" s="12">
        <f t="shared" si="114"/>
        <v>0</v>
      </c>
      <c r="J449" s="12">
        <f t="shared" si="114"/>
        <v>0</v>
      </c>
      <c r="K449" s="13">
        <f t="shared" si="114"/>
        <v>0</v>
      </c>
    </row>
    <row r="450" spans="1:11" ht="17.25" customHeight="1">
      <c r="A450" s="180">
        <v>5361</v>
      </c>
      <c r="B450" s="165">
        <v>514100</v>
      </c>
      <c r="C450" s="166" t="s">
        <v>724</v>
      </c>
      <c r="D450" s="16"/>
      <c r="E450" s="17">
        <f t="shared" si="95"/>
        <v>0</v>
      </c>
      <c r="F450" s="16"/>
      <c r="G450" s="16"/>
      <c r="H450" s="16"/>
      <c r="I450" s="16"/>
      <c r="J450" s="16"/>
      <c r="K450" s="18"/>
    </row>
    <row r="451" spans="1:11" ht="17.25" customHeight="1">
      <c r="A451" s="179">
        <v>5362</v>
      </c>
      <c r="B451" s="7">
        <v>515000</v>
      </c>
      <c r="C451" s="163" t="s">
        <v>856</v>
      </c>
      <c r="D451" s="12">
        <f>D452</f>
        <v>200</v>
      </c>
      <c r="E451" s="12">
        <f t="shared" si="95"/>
        <v>31</v>
      </c>
      <c r="F451" s="12">
        <f t="shared" ref="F451:K451" si="115">F452</f>
        <v>0</v>
      </c>
      <c r="G451" s="12">
        <f t="shared" si="115"/>
        <v>0</v>
      </c>
      <c r="H451" s="12">
        <f t="shared" si="115"/>
        <v>0</v>
      </c>
      <c r="I451" s="12">
        <f t="shared" si="115"/>
        <v>0</v>
      </c>
      <c r="J451" s="12">
        <f t="shared" si="115"/>
        <v>0</v>
      </c>
      <c r="K451" s="13">
        <f t="shared" si="115"/>
        <v>31</v>
      </c>
    </row>
    <row r="452" spans="1:11" ht="17.25" customHeight="1">
      <c r="A452" s="180">
        <v>5363</v>
      </c>
      <c r="B452" s="165">
        <v>515100</v>
      </c>
      <c r="C452" s="166" t="s">
        <v>857</v>
      </c>
      <c r="D452" s="16">
        <v>200</v>
      </c>
      <c r="E452" s="17">
        <f t="shared" si="95"/>
        <v>31</v>
      </c>
      <c r="F452" s="16"/>
      <c r="G452" s="16"/>
      <c r="H452" s="16"/>
      <c r="I452" s="16"/>
      <c r="J452" s="16"/>
      <c r="K452" s="18">
        <v>31</v>
      </c>
    </row>
    <row r="453" spans="1:11" ht="17.25" customHeight="1">
      <c r="A453" s="179">
        <v>5364</v>
      </c>
      <c r="B453" s="7">
        <v>520000</v>
      </c>
      <c r="C453" s="163" t="s">
        <v>858</v>
      </c>
      <c r="D453" s="12">
        <f>D454+D456+D464</f>
        <v>0</v>
      </c>
      <c r="E453" s="12">
        <f t="shared" ref="E453:E530" si="116">SUM(F453:K453)</f>
        <v>0</v>
      </c>
      <c r="F453" s="12">
        <f t="shared" ref="F453:K453" si="117">F454+F456+F464</f>
        <v>0</v>
      </c>
      <c r="G453" s="12">
        <f t="shared" si="117"/>
        <v>0</v>
      </c>
      <c r="H453" s="12">
        <f t="shared" si="117"/>
        <v>0</v>
      </c>
      <c r="I453" s="12">
        <f t="shared" si="117"/>
        <v>0</v>
      </c>
      <c r="J453" s="12">
        <f t="shared" si="117"/>
        <v>0</v>
      </c>
      <c r="K453" s="13">
        <f t="shared" si="117"/>
        <v>0</v>
      </c>
    </row>
    <row r="454" spans="1:11" ht="17.25" customHeight="1">
      <c r="A454" s="179">
        <v>5365</v>
      </c>
      <c r="B454" s="7">
        <v>521000</v>
      </c>
      <c r="C454" s="163" t="s">
        <v>859</v>
      </c>
      <c r="D454" s="12">
        <f>D455</f>
        <v>0</v>
      </c>
      <c r="E454" s="12">
        <f t="shared" si="116"/>
        <v>0</v>
      </c>
      <c r="F454" s="12">
        <f t="shared" ref="F454:K454" si="118">F455</f>
        <v>0</v>
      </c>
      <c r="G454" s="12">
        <f t="shared" si="118"/>
        <v>0</v>
      </c>
      <c r="H454" s="12">
        <f t="shared" si="118"/>
        <v>0</v>
      </c>
      <c r="I454" s="12">
        <f t="shared" si="118"/>
        <v>0</v>
      </c>
      <c r="J454" s="12">
        <f t="shared" si="118"/>
        <v>0</v>
      </c>
      <c r="K454" s="13">
        <f t="shared" si="118"/>
        <v>0</v>
      </c>
    </row>
    <row r="455" spans="1:11" ht="17.25" customHeight="1">
      <c r="A455" s="180">
        <v>5366</v>
      </c>
      <c r="B455" s="165">
        <v>521100</v>
      </c>
      <c r="C455" s="166" t="s">
        <v>369</v>
      </c>
      <c r="D455" s="16"/>
      <c r="E455" s="17">
        <f t="shared" si="116"/>
        <v>0</v>
      </c>
      <c r="F455" s="16"/>
      <c r="G455" s="16"/>
      <c r="H455" s="16"/>
      <c r="I455" s="16"/>
      <c r="J455" s="16"/>
      <c r="K455" s="18"/>
    </row>
    <row r="456" spans="1:11" ht="17.25" customHeight="1">
      <c r="A456" s="179">
        <v>5367</v>
      </c>
      <c r="B456" s="7">
        <v>522000</v>
      </c>
      <c r="C456" s="163" t="s">
        <v>860</v>
      </c>
      <c r="D456" s="12">
        <f>SUM(D457:D463)</f>
        <v>0</v>
      </c>
      <c r="E456" s="12">
        <f t="shared" si="116"/>
        <v>0</v>
      </c>
      <c r="F456" s="12">
        <f t="shared" ref="F456:K456" si="119">SUM(F457:F463)</f>
        <v>0</v>
      </c>
      <c r="G456" s="12">
        <f t="shared" si="119"/>
        <v>0</v>
      </c>
      <c r="H456" s="12">
        <f t="shared" si="119"/>
        <v>0</v>
      </c>
      <c r="I456" s="12">
        <f t="shared" si="119"/>
        <v>0</v>
      </c>
      <c r="J456" s="12">
        <f t="shared" si="119"/>
        <v>0</v>
      </c>
      <c r="K456" s="13">
        <f t="shared" si="119"/>
        <v>0</v>
      </c>
    </row>
    <row r="457" spans="1:11" ht="17.25" customHeight="1">
      <c r="A457" s="180">
        <v>5368</v>
      </c>
      <c r="B457" s="165">
        <v>522100</v>
      </c>
      <c r="C457" s="166" t="s">
        <v>683</v>
      </c>
      <c r="D457" s="16"/>
      <c r="E457" s="17">
        <f t="shared" si="116"/>
        <v>0</v>
      </c>
      <c r="F457" s="16"/>
      <c r="G457" s="16"/>
      <c r="H457" s="16"/>
      <c r="I457" s="16"/>
      <c r="J457" s="16"/>
      <c r="K457" s="18"/>
    </row>
    <row r="458" spans="1:11">
      <c r="A458" s="233" t="s">
        <v>680</v>
      </c>
      <c r="B458" s="234" t="s">
        <v>681</v>
      </c>
      <c r="C458" s="235" t="s">
        <v>682</v>
      </c>
      <c r="D458" s="235" t="s">
        <v>937</v>
      </c>
      <c r="E458" s="228" t="s">
        <v>533</v>
      </c>
      <c r="F458" s="237"/>
      <c r="G458" s="237"/>
      <c r="H458" s="237"/>
      <c r="I458" s="237"/>
      <c r="J458" s="237"/>
      <c r="K458" s="240"/>
    </row>
    <row r="459" spans="1:11" ht="12.75" customHeight="1">
      <c r="A459" s="233"/>
      <c r="B459" s="234"/>
      <c r="C459" s="235"/>
      <c r="D459" s="235"/>
      <c r="E459" s="228" t="s">
        <v>936</v>
      </c>
      <c r="F459" s="228" t="s">
        <v>580</v>
      </c>
      <c r="G459" s="237"/>
      <c r="H459" s="237"/>
      <c r="I459" s="237"/>
      <c r="J459" s="228" t="s">
        <v>893</v>
      </c>
      <c r="K459" s="232" t="s">
        <v>99</v>
      </c>
    </row>
    <row r="460" spans="1:11" ht="25.5">
      <c r="A460" s="233"/>
      <c r="B460" s="234"/>
      <c r="C460" s="235"/>
      <c r="D460" s="235"/>
      <c r="E460" s="237"/>
      <c r="F460" s="7" t="s">
        <v>534</v>
      </c>
      <c r="G460" s="7" t="s">
        <v>611</v>
      </c>
      <c r="H460" s="7" t="s">
        <v>894</v>
      </c>
      <c r="I460" s="7" t="s">
        <v>98</v>
      </c>
      <c r="J460" s="237"/>
      <c r="K460" s="240"/>
    </row>
    <row r="461" spans="1:11">
      <c r="A461" s="141" t="s">
        <v>569</v>
      </c>
      <c r="B461" s="140" t="s">
        <v>570</v>
      </c>
      <c r="C461" s="140" t="s">
        <v>571</v>
      </c>
      <c r="D461" s="140" t="s">
        <v>572</v>
      </c>
      <c r="E461" s="140" t="s">
        <v>573</v>
      </c>
      <c r="F461" s="140" t="s">
        <v>574</v>
      </c>
      <c r="G461" s="140" t="s">
        <v>575</v>
      </c>
      <c r="H461" s="140" t="s">
        <v>576</v>
      </c>
      <c r="I461" s="140" t="s">
        <v>577</v>
      </c>
      <c r="J461" s="140" t="s">
        <v>578</v>
      </c>
      <c r="K461" s="142" t="s">
        <v>579</v>
      </c>
    </row>
    <row r="462" spans="1:11" ht="18.75" customHeight="1">
      <c r="A462" s="180">
        <v>5369</v>
      </c>
      <c r="B462" s="165">
        <v>522200</v>
      </c>
      <c r="C462" s="166" t="s">
        <v>363</v>
      </c>
      <c r="D462" s="16"/>
      <c r="E462" s="17">
        <f t="shared" si="116"/>
        <v>0</v>
      </c>
      <c r="F462" s="16"/>
      <c r="G462" s="16"/>
      <c r="H462" s="16"/>
      <c r="I462" s="16"/>
      <c r="J462" s="16"/>
      <c r="K462" s="18"/>
    </row>
    <row r="463" spans="1:11" ht="18.75" customHeight="1">
      <c r="A463" s="180">
        <v>5370</v>
      </c>
      <c r="B463" s="165">
        <v>522300</v>
      </c>
      <c r="C463" s="166" t="s">
        <v>364</v>
      </c>
      <c r="D463" s="16"/>
      <c r="E463" s="17">
        <f t="shared" si="116"/>
        <v>0</v>
      </c>
      <c r="F463" s="16"/>
      <c r="G463" s="16"/>
      <c r="H463" s="16"/>
      <c r="I463" s="16"/>
      <c r="J463" s="16"/>
      <c r="K463" s="18"/>
    </row>
    <row r="464" spans="1:11" ht="18.75" customHeight="1">
      <c r="A464" s="179">
        <v>5371</v>
      </c>
      <c r="B464" s="7">
        <v>523000</v>
      </c>
      <c r="C464" s="163" t="s">
        <v>861</v>
      </c>
      <c r="D464" s="12">
        <f>D465</f>
        <v>0</v>
      </c>
      <c r="E464" s="12">
        <f t="shared" si="116"/>
        <v>0</v>
      </c>
      <c r="F464" s="12">
        <f t="shared" ref="F464:K464" si="120">F465</f>
        <v>0</v>
      </c>
      <c r="G464" s="12">
        <f t="shared" si="120"/>
        <v>0</v>
      </c>
      <c r="H464" s="12">
        <f t="shared" si="120"/>
        <v>0</v>
      </c>
      <c r="I464" s="12">
        <f t="shared" si="120"/>
        <v>0</v>
      </c>
      <c r="J464" s="12">
        <f t="shared" si="120"/>
        <v>0</v>
      </c>
      <c r="K464" s="13">
        <f t="shared" si="120"/>
        <v>0</v>
      </c>
    </row>
    <row r="465" spans="1:11" ht="18.75" customHeight="1">
      <c r="A465" s="180">
        <v>5372</v>
      </c>
      <c r="B465" s="165">
        <v>523100</v>
      </c>
      <c r="C465" s="166" t="s">
        <v>365</v>
      </c>
      <c r="D465" s="16"/>
      <c r="E465" s="17">
        <f t="shared" si="116"/>
        <v>0</v>
      </c>
      <c r="F465" s="16"/>
      <c r="G465" s="16"/>
      <c r="H465" s="16"/>
      <c r="I465" s="16"/>
      <c r="J465" s="16"/>
      <c r="K465" s="18"/>
    </row>
    <row r="466" spans="1:11" ht="18.75" customHeight="1">
      <c r="A466" s="179">
        <v>5373</v>
      </c>
      <c r="B466" s="7">
        <v>530000</v>
      </c>
      <c r="C466" s="163" t="s">
        <v>862</v>
      </c>
      <c r="D466" s="12">
        <f>D467</f>
        <v>0</v>
      </c>
      <c r="E466" s="12">
        <f t="shared" si="116"/>
        <v>0</v>
      </c>
      <c r="F466" s="12">
        <f t="shared" ref="F466:K467" si="121">F467</f>
        <v>0</v>
      </c>
      <c r="G466" s="12">
        <f t="shared" si="121"/>
        <v>0</v>
      </c>
      <c r="H466" s="12">
        <f t="shared" si="121"/>
        <v>0</v>
      </c>
      <c r="I466" s="12">
        <f t="shared" si="121"/>
        <v>0</v>
      </c>
      <c r="J466" s="12">
        <f t="shared" si="121"/>
        <v>0</v>
      </c>
      <c r="K466" s="13">
        <f t="shared" si="121"/>
        <v>0</v>
      </c>
    </row>
    <row r="467" spans="1:11" ht="18.75" customHeight="1">
      <c r="A467" s="179">
        <v>5374</v>
      </c>
      <c r="B467" s="7">
        <v>531000</v>
      </c>
      <c r="C467" s="163" t="s">
        <v>863</v>
      </c>
      <c r="D467" s="12">
        <f>D468</f>
        <v>0</v>
      </c>
      <c r="E467" s="12">
        <f t="shared" si="116"/>
        <v>0</v>
      </c>
      <c r="F467" s="12">
        <f t="shared" si="121"/>
        <v>0</v>
      </c>
      <c r="G467" s="12">
        <f t="shared" si="121"/>
        <v>0</v>
      </c>
      <c r="H467" s="12">
        <f t="shared" si="121"/>
        <v>0</v>
      </c>
      <c r="I467" s="12">
        <f t="shared" si="121"/>
        <v>0</v>
      </c>
      <c r="J467" s="12">
        <f t="shared" si="121"/>
        <v>0</v>
      </c>
      <c r="K467" s="13">
        <f t="shared" si="121"/>
        <v>0</v>
      </c>
    </row>
    <row r="468" spans="1:11" ht="18.75" customHeight="1">
      <c r="A468" s="180">
        <v>5375</v>
      </c>
      <c r="B468" s="165">
        <v>531100</v>
      </c>
      <c r="C468" s="166" t="s">
        <v>590</v>
      </c>
      <c r="D468" s="16"/>
      <c r="E468" s="17">
        <f t="shared" si="116"/>
        <v>0</v>
      </c>
      <c r="F468" s="16"/>
      <c r="G468" s="16"/>
      <c r="H468" s="16"/>
      <c r="I468" s="16"/>
      <c r="J468" s="16"/>
      <c r="K468" s="18"/>
    </row>
    <row r="469" spans="1:11" ht="18.75" customHeight="1">
      <c r="A469" s="179">
        <v>5376</v>
      </c>
      <c r="B469" s="7">
        <v>540000</v>
      </c>
      <c r="C469" s="163" t="s">
        <v>864</v>
      </c>
      <c r="D469" s="12">
        <f>D470+D472+D474</f>
        <v>0</v>
      </c>
      <c r="E469" s="12">
        <f t="shared" si="116"/>
        <v>0</v>
      </c>
      <c r="F469" s="12">
        <f t="shared" ref="F469:K469" si="122">F470+F472+F474</f>
        <v>0</v>
      </c>
      <c r="G469" s="12">
        <f t="shared" si="122"/>
        <v>0</v>
      </c>
      <c r="H469" s="12">
        <f t="shared" si="122"/>
        <v>0</v>
      </c>
      <c r="I469" s="12">
        <f t="shared" si="122"/>
        <v>0</v>
      </c>
      <c r="J469" s="12">
        <f t="shared" si="122"/>
        <v>0</v>
      </c>
      <c r="K469" s="13">
        <f t="shared" si="122"/>
        <v>0</v>
      </c>
    </row>
    <row r="470" spans="1:11" ht="18.75" customHeight="1">
      <c r="A470" s="179">
        <v>5377</v>
      </c>
      <c r="B470" s="7">
        <v>541000</v>
      </c>
      <c r="C470" s="163" t="s">
        <v>865</v>
      </c>
      <c r="D470" s="12">
        <f>D471</f>
        <v>0</v>
      </c>
      <c r="E470" s="12">
        <f t="shared" si="116"/>
        <v>0</v>
      </c>
      <c r="F470" s="12">
        <f t="shared" ref="F470:K470" si="123">F471</f>
        <v>0</v>
      </c>
      <c r="G470" s="12">
        <f t="shared" si="123"/>
        <v>0</v>
      </c>
      <c r="H470" s="12">
        <f t="shared" si="123"/>
        <v>0</v>
      </c>
      <c r="I470" s="12">
        <f t="shared" si="123"/>
        <v>0</v>
      </c>
      <c r="J470" s="12">
        <f t="shared" si="123"/>
        <v>0</v>
      </c>
      <c r="K470" s="13">
        <f t="shared" si="123"/>
        <v>0</v>
      </c>
    </row>
    <row r="471" spans="1:11" ht="18.75" customHeight="1">
      <c r="A471" s="180">
        <v>5378</v>
      </c>
      <c r="B471" s="165">
        <v>541100</v>
      </c>
      <c r="C471" s="166" t="s">
        <v>521</v>
      </c>
      <c r="D471" s="16"/>
      <c r="E471" s="17">
        <f t="shared" si="116"/>
        <v>0</v>
      </c>
      <c r="F471" s="16"/>
      <c r="G471" s="16"/>
      <c r="H471" s="16"/>
      <c r="I471" s="16"/>
      <c r="J471" s="16"/>
      <c r="K471" s="18"/>
    </row>
    <row r="472" spans="1:11" ht="18.75" customHeight="1">
      <c r="A472" s="179">
        <v>5379</v>
      </c>
      <c r="B472" s="7">
        <v>542000</v>
      </c>
      <c r="C472" s="163" t="s">
        <v>866</v>
      </c>
      <c r="D472" s="12">
        <f>D473</f>
        <v>0</v>
      </c>
      <c r="E472" s="12">
        <f t="shared" si="116"/>
        <v>0</v>
      </c>
      <c r="F472" s="12">
        <f t="shared" ref="F472:K472" si="124">F473</f>
        <v>0</v>
      </c>
      <c r="G472" s="12">
        <f t="shared" si="124"/>
        <v>0</v>
      </c>
      <c r="H472" s="12">
        <f t="shared" si="124"/>
        <v>0</v>
      </c>
      <c r="I472" s="12">
        <f t="shared" si="124"/>
        <v>0</v>
      </c>
      <c r="J472" s="12">
        <f t="shared" si="124"/>
        <v>0</v>
      </c>
      <c r="K472" s="13">
        <f t="shared" si="124"/>
        <v>0</v>
      </c>
    </row>
    <row r="473" spans="1:11" ht="18.75" customHeight="1">
      <c r="A473" s="180">
        <v>5380</v>
      </c>
      <c r="B473" s="165">
        <v>542100</v>
      </c>
      <c r="C473" s="166" t="s">
        <v>366</v>
      </c>
      <c r="D473" s="16"/>
      <c r="E473" s="17">
        <f t="shared" si="116"/>
        <v>0</v>
      </c>
      <c r="F473" s="16"/>
      <c r="G473" s="16"/>
      <c r="H473" s="16"/>
      <c r="I473" s="16"/>
      <c r="J473" s="16"/>
      <c r="K473" s="18"/>
    </row>
    <row r="474" spans="1:11" ht="18.75" customHeight="1">
      <c r="A474" s="179">
        <v>5381</v>
      </c>
      <c r="B474" s="7">
        <v>543000</v>
      </c>
      <c r="C474" s="163" t="s">
        <v>867</v>
      </c>
      <c r="D474" s="12">
        <f>D475+D476</f>
        <v>0</v>
      </c>
      <c r="E474" s="12">
        <f t="shared" si="116"/>
        <v>0</v>
      </c>
      <c r="F474" s="12">
        <f t="shared" ref="F474:K474" si="125">F475+F476</f>
        <v>0</v>
      </c>
      <c r="G474" s="12">
        <f t="shared" si="125"/>
        <v>0</v>
      </c>
      <c r="H474" s="12">
        <f t="shared" si="125"/>
        <v>0</v>
      </c>
      <c r="I474" s="12">
        <f t="shared" si="125"/>
        <v>0</v>
      </c>
      <c r="J474" s="12">
        <f t="shared" si="125"/>
        <v>0</v>
      </c>
      <c r="K474" s="13">
        <f t="shared" si="125"/>
        <v>0</v>
      </c>
    </row>
    <row r="475" spans="1:11" ht="18.75" customHeight="1">
      <c r="A475" s="180">
        <v>5382</v>
      </c>
      <c r="B475" s="165">
        <v>543100</v>
      </c>
      <c r="C475" s="166" t="s">
        <v>367</v>
      </c>
      <c r="D475" s="16"/>
      <c r="E475" s="17">
        <f t="shared" si="116"/>
        <v>0</v>
      </c>
      <c r="F475" s="16"/>
      <c r="G475" s="16"/>
      <c r="H475" s="16"/>
      <c r="I475" s="16"/>
      <c r="J475" s="16"/>
      <c r="K475" s="18"/>
    </row>
    <row r="476" spans="1:11" ht="18.75" customHeight="1">
      <c r="A476" s="180">
        <v>5383</v>
      </c>
      <c r="B476" s="165">
        <v>543200</v>
      </c>
      <c r="C476" s="166" t="s">
        <v>368</v>
      </c>
      <c r="D476" s="16"/>
      <c r="E476" s="17">
        <f t="shared" si="116"/>
        <v>0</v>
      </c>
      <c r="F476" s="16"/>
      <c r="G476" s="16"/>
      <c r="H476" s="16"/>
      <c r="I476" s="16"/>
      <c r="J476" s="16"/>
      <c r="K476" s="18"/>
    </row>
    <row r="477" spans="1:11" ht="38.25">
      <c r="A477" s="179">
        <v>5384</v>
      </c>
      <c r="B477" s="7">
        <v>550000</v>
      </c>
      <c r="C477" s="163" t="s">
        <v>868</v>
      </c>
      <c r="D477" s="12">
        <f>D478</f>
        <v>0</v>
      </c>
      <c r="E477" s="12">
        <f t="shared" si="116"/>
        <v>0</v>
      </c>
      <c r="F477" s="12">
        <f t="shared" ref="F477:K478" si="126">F478</f>
        <v>0</v>
      </c>
      <c r="G477" s="12">
        <f t="shared" si="126"/>
        <v>0</v>
      </c>
      <c r="H477" s="12">
        <f t="shared" si="126"/>
        <v>0</v>
      </c>
      <c r="I477" s="12">
        <f t="shared" si="126"/>
        <v>0</v>
      </c>
      <c r="J477" s="12">
        <f t="shared" si="126"/>
        <v>0</v>
      </c>
      <c r="K477" s="13">
        <f t="shared" si="126"/>
        <v>0</v>
      </c>
    </row>
    <row r="478" spans="1:11" ht="38.25">
      <c r="A478" s="179">
        <v>5385</v>
      </c>
      <c r="B478" s="7">
        <v>551000</v>
      </c>
      <c r="C478" s="163" t="s">
        <v>869</v>
      </c>
      <c r="D478" s="12">
        <f>D479</f>
        <v>0</v>
      </c>
      <c r="E478" s="12">
        <f t="shared" si="116"/>
        <v>0</v>
      </c>
      <c r="F478" s="12">
        <f t="shared" si="126"/>
        <v>0</v>
      </c>
      <c r="G478" s="12">
        <f t="shared" si="126"/>
        <v>0</v>
      </c>
      <c r="H478" s="12">
        <f t="shared" si="126"/>
        <v>0</v>
      </c>
      <c r="I478" s="12">
        <f t="shared" si="126"/>
        <v>0</v>
      </c>
      <c r="J478" s="12">
        <f t="shared" si="126"/>
        <v>0</v>
      </c>
      <c r="K478" s="13">
        <f t="shared" si="126"/>
        <v>0</v>
      </c>
    </row>
    <row r="479" spans="1:11" ht="25.5">
      <c r="A479" s="180">
        <v>5386</v>
      </c>
      <c r="B479" s="165">
        <v>551100</v>
      </c>
      <c r="C479" s="166" t="s">
        <v>404</v>
      </c>
      <c r="D479" s="16"/>
      <c r="E479" s="17">
        <f t="shared" si="116"/>
        <v>0</v>
      </c>
      <c r="F479" s="16"/>
      <c r="G479" s="16"/>
      <c r="H479" s="16"/>
      <c r="I479" s="16"/>
      <c r="J479" s="16"/>
      <c r="K479" s="18"/>
    </row>
    <row r="480" spans="1:11" ht="25.5">
      <c r="A480" s="179">
        <v>5387</v>
      </c>
      <c r="B480" s="7">
        <v>600000</v>
      </c>
      <c r="C480" s="163" t="s">
        <v>870</v>
      </c>
      <c r="D480" s="12">
        <f>D481+D510</f>
        <v>0</v>
      </c>
      <c r="E480" s="12">
        <f t="shared" si="116"/>
        <v>0</v>
      </c>
      <c r="F480" s="12">
        <f t="shared" ref="F480:K480" si="127">F481+F510</f>
        <v>0</v>
      </c>
      <c r="G480" s="12">
        <f t="shared" si="127"/>
        <v>0</v>
      </c>
      <c r="H480" s="12">
        <f t="shared" si="127"/>
        <v>0</v>
      </c>
      <c r="I480" s="12">
        <f t="shared" si="127"/>
        <v>0</v>
      </c>
      <c r="J480" s="12">
        <f t="shared" si="127"/>
        <v>0</v>
      </c>
      <c r="K480" s="13">
        <f t="shared" si="127"/>
        <v>0</v>
      </c>
    </row>
    <row r="481" spans="1:11" ht="25.5">
      <c r="A481" s="179">
        <v>5388</v>
      </c>
      <c r="B481" s="7">
        <v>610000</v>
      </c>
      <c r="C481" s="163" t="s">
        <v>871</v>
      </c>
      <c r="D481" s="12">
        <f>D482+D496+D504+D506+D508</f>
        <v>0</v>
      </c>
      <c r="E481" s="12">
        <f t="shared" si="116"/>
        <v>0</v>
      </c>
      <c r="F481" s="12">
        <f t="shared" ref="F481:K481" si="128">F482+F496+F504+F506+F508</f>
        <v>0</v>
      </c>
      <c r="G481" s="12">
        <f t="shared" si="128"/>
        <v>0</v>
      </c>
      <c r="H481" s="12">
        <f t="shared" si="128"/>
        <v>0</v>
      </c>
      <c r="I481" s="12">
        <f t="shared" si="128"/>
        <v>0</v>
      </c>
      <c r="J481" s="12">
        <f t="shared" si="128"/>
        <v>0</v>
      </c>
      <c r="K481" s="13">
        <f t="shared" si="128"/>
        <v>0</v>
      </c>
    </row>
    <row r="482" spans="1:11" ht="25.5">
      <c r="A482" s="179">
        <v>5389</v>
      </c>
      <c r="B482" s="7">
        <v>611000</v>
      </c>
      <c r="C482" s="163" t="s">
        <v>872</v>
      </c>
      <c r="D482" s="12">
        <f>SUM(D483:D495)</f>
        <v>0</v>
      </c>
      <c r="E482" s="12">
        <f t="shared" si="116"/>
        <v>0</v>
      </c>
      <c r="F482" s="12">
        <f t="shared" ref="F482:K482" si="129">SUM(F483:F495)</f>
        <v>0</v>
      </c>
      <c r="G482" s="12">
        <f t="shared" si="129"/>
        <v>0</v>
      </c>
      <c r="H482" s="12">
        <f t="shared" si="129"/>
        <v>0</v>
      </c>
      <c r="I482" s="12">
        <f t="shared" si="129"/>
        <v>0</v>
      </c>
      <c r="J482" s="12">
        <f t="shared" si="129"/>
        <v>0</v>
      </c>
      <c r="K482" s="13">
        <f t="shared" si="129"/>
        <v>0</v>
      </c>
    </row>
    <row r="483" spans="1:11" ht="25.5">
      <c r="A483" s="180">
        <v>5390</v>
      </c>
      <c r="B483" s="165">
        <v>611100</v>
      </c>
      <c r="C483" s="166" t="s">
        <v>379</v>
      </c>
      <c r="D483" s="16"/>
      <c r="E483" s="17">
        <f t="shared" si="116"/>
        <v>0</v>
      </c>
      <c r="F483" s="16"/>
      <c r="G483" s="16"/>
      <c r="H483" s="16"/>
      <c r="I483" s="16"/>
      <c r="J483" s="16"/>
      <c r="K483" s="18"/>
    </row>
    <row r="484" spans="1:11" ht="18.75" customHeight="1">
      <c r="A484" s="180">
        <v>5391</v>
      </c>
      <c r="B484" s="165">
        <v>611200</v>
      </c>
      <c r="C484" s="166" t="s">
        <v>380</v>
      </c>
      <c r="D484" s="16"/>
      <c r="E484" s="17">
        <f t="shared" si="116"/>
        <v>0</v>
      </c>
      <c r="F484" s="16"/>
      <c r="G484" s="16"/>
      <c r="H484" s="16"/>
      <c r="I484" s="16"/>
      <c r="J484" s="16"/>
      <c r="K484" s="18"/>
    </row>
    <row r="485" spans="1:11" ht="25.5">
      <c r="A485" s="180">
        <v>5392</v>
      </c>
      <c r="B485" s="165">
        <v>611300</v>
      </c>
      <c r="C485" s="166" t="s">
        <v>637</v>
      </c>
      <c r="D485" s="16"/>
      <c r="E485" s="17">
        <f t="shared" si="116"/>
        <v>0</v>
      </c>
      <c r="F485" s="16"/>
      <c r="G485" s="16"/>
      <c r="H485" s="16"/>
      <c r="I485" s="16"/>
      <c r="J485" s="16"/>
      <c r="K485" s="18"/>
    </row>
    <row r="486" spans="1:11">
      <c r="A486" s="233" t="s">
        <v>680</v>
      </c>
      <c r="B486" s="234" t="s">
        <v>681</v>
      </c>
      <c r="C486" s="235" t="s">
        <v>682</v>
      </c>
      <c r="D486" s="235" t="s">
        <v>937</v>
      </c>
      <c r="E486" s="228" t="s">
        <v>533</v>
      </c>
      <c r="F486" s="237"/>
      <c r="G486" s="237"/>
      <c r="H486" s="237"/>
      <c r="I486" s="237"/>
      <c r="J486" s="237"/>
      <c r="K486" s="240"/>
    </row>
    <row r="487" spans="1:11" ht="12.75" customHeight="1">
      <c r="A487" s="233"/>
      <c r="B487" s="234"/>
      <c r="C487" s="235"/>
      <c r="D487" s="235"/>
      <c r="E487" s="228" t="s">
        <v>936</v>
      </c>
      <c r="F487" s="228" t="s">
        <v>580</v>
      </c>
      <c r="G487" s="237"/>
      <c r="H487" s="237"/>
      <c r="I487" s="237"/>
      <c r="J487" s="228" t="s">
        <v>893</v>
      </c>
      <c r="K487" s="232" t="s">
        <v>99</v>
      </c>
    </row>
    <row r="488" spans="1:11" ht="25.5">
      <c r="A488" s="233"/>
      <c r="B488" s="234"/>
      <c r="C488" s="235"/>
      <c r="D488" s="235"/>
      <c r="E488" s="237"/>
      <c r="F488" s="7" t="s">
        <v>534</v>
      </c>
      <c r="G488" s="7" t="s">
        <v>611</v>
      </c>
      <c r="H488" s="7" t="s">
        <v>894</v>
      </c>
      <c r="I488" s="7" t="s">
        <v>98</v>
      </c>
      <c r="J488" s="237"/>
      <c r="K488" s="240"/>
    </row>
    <row r="489" spans="1:11">
      <c r="A489" s="141" t="s">
        <v>569</v>
      </c>
      <c r="B489" s="140" t="s">
        <v>570</v>
      </c>
      <c r="C489" s="140" t="s">
        <v>571</v>
      </c>
      <c r="D489" s="140" t="s">
        <v>572</v>
      </c>
      <c r="E489" s="140" t="s">
        <v>573</v>
      </c>
      <c r="F489" s="140" t="s">
        <v>574</v>
      </c>
      <c r="G489" s="140" t="s">
        <v>575</v>
      </c>
      <c r="H489" s="140" t="s">
        <v>576</v>
      </c>
      <c r="I489" s="140" t="s">
        <v>577</v>
      </c>
      <c r="J489" s="140" t="s">
        <v>578</v>
      </c>
      <c r="K489" s="142" t="s">
        <v>579</v>
      </c>
    </row>
    <row r="490" spans="1:11" ht="18.75" customHeight="1">
      <c r="A490" s="180">
        <v>5393</v>
      </c>
      <c r="B490" s="165">
        <v>611400</v>
      </c>
      <c r="C490" s="166" t="s">
        <v>638</v>
      </c>
      <c r="D490" s="16"/>
      <c r="E490" s="17">
        <f t="shared" si="116"/>
        <v>0</v>
      </c>
      <c r="F490" s="16"/>
      <c r="G490" s="16"/>
      <c r="H490" s="16"/>
      <c r="I490" s="16"/>
      <c r="J490" s="16"/>
      <c r="K490" s="18"/>
    </row>
    <row r="491" spans="1:11" ht="18.75" customHeight="1">
      <c r="A491" s="180">
        <v>5394</v>
      </c>
      <c r="B491" s="165">
        <v>611500</v>
      </c>
      <c r="C491" s="166" t="s">
        <v>639</v>
      </c>
      <c r="D491" s="16"/>
      <c r="E491" s="17">
        <f t="shared" si="116"/>
        <v>0</v>
      </c>
      <c r="F491" s="16"/>
      <c r="G491" s="16"/>
      <c r="H491" s="16"/>
      <c r="I491" s="16"/>
      <c r="J491" s="16"/>
      <c r="K491" s="18"/>
    </row>
    <row r="492" spans="1:11" ht="18.75" customHeight="1">
      <c r="A492" s="180">
        <v>5395</v>
      </c>
      <c r="B492" s="165">
        <v>611600</v>
      </c>
      <c r="C492" s="166" t="s">
        <v>640</v>
      </c>
      <c r="D492" s="16"/>
      <c r="E492" s="17">
        <f t="shared" si="116"/>
        <v>0</v>
      </c>
      <c r="F492" s="16"/>
      <c r="G492" s="16"/>
      <c r="H492" s="16"/>
      <c r="I492" s="16"/>
      <c r="J492" s="16"/>
      <c r="K492" s="18"/>
    </row>
    <row r="493" spans="1:11" ht="18.75" customHeight="1">
      <c r="A493" s="180">
        <v>5396</v>
      </c>
      <c r="B493" s="165">
        <v>611700</v>
      </c>
      <c r="C493" s="166" t="s">
        <v>873</v>
      </c>
      <c r="D493" s="16"/>
      <c r="E493" s="17">
        <f t="shared" si="116"/>
        <v>0</v>
      </c>
      <c r="F493" s="16"/>
      <c r="G493" s="16"/>
      <c r="H493" s="16"/>
      <c r="I493" s="16"/>
      <c r="J493" s="16"/>
      <c r="K493" s="18"/>
    </row>
    <row r="494" spans="1:11" ht="18.75" customHeight="1">
      <c r="A494" s="180">
        <v>5397</v>
      </c>
      <c r="B494" s="165">
        <v>611800</v>
      </c>
      <c r="C494" s="166" t="s">
        <v>641</v>
      </c>
      <c r="D494" s="16"/>
      <c r="E494" s="17">
        <f t="shared" si="116"/>
        <v>0</v>
      </c>
      <c r="F494" s="16"/>
      <c r="G494" s="16"/>
      <c r="H494" s="16"/>
      <c r="I494" s="16"/>
      <c r="J494" s="16"/>
      <c r="K494" s="18"/>
    </row>
    <row r="495" spans="1:11" ht="18.75" customHeight="1">
      <c r="A495" s="180">
        <v>5398</v>
      </c>
      <c r="B495" s="165">
        <v>611900</v>
      </c>
      <c r="C495" s="166" t="s">
        <v>228</v>
      </c>
      <c r="D495" s="16"/>
      <c r="E495" s="17">
        <f t="shared" si="116"/>
        <v>0</v>
      </c>
      <c r="F495" s="16"/>
      <c r="G495" s="16"/>
      <c r="H495" s="16"/>
      <c r="I495" s="16"/>
      <c r="J495" s="16"/>
      <c r="K495" s="18"/>
    </row>
    <row r="496" spans="1:11" ht="25.5">
      <c r="A496" s="179">
        <v>5399</v>
      </c>
      <c r="B496" s="7">
        <v>612000</v>
      </c>
      <c r="C496" s="163" t="s">
        <v>874</v>
      </c>
      <c r="D496" s="12">
        <f>SUM(D497:D503)</f>
        <v>0</v>
      </c>
      <c r="E496" s="12">
        <f t="shared" si="116"/>
        <v>0</v>
      </c>
      <c r="F496" s="12">
        <f t="shared" ref="F496:K496" si="130">SUM(F497:F503)</f>
        <v>0</v>
      </c>
      <c r="G496" s="12">
        <f t="shared" si="130"/>
        <v>0</v>
      </c>
      <c r="H496" s="12">
        <f t="shared" si="130"/>
        <v>0</v>
      </c>
      <c r="I496" s="12">
        <f t="shared" si="130"/>
        <v>0</v>
      </c>
      <c r="J496" s="12">
        <f t="shared" si="130"/>
        <v>0</v>
      </c>
      <c r="K496" s="13">
        <f t="shared" si="130"/>
        <v>0</v>
      </c>
    </row>
    <row r="497" spans="1:11" ht="27" customHeight="1">
      <c r="A497" s="180">
        <v>5400</v>
      </c>
      <c r="B497" s="165">
        <v>612100</v>
      </c>
      <c r="C497" s="166" t="s">
        <v>875</v>
      </c>
      <c r="D497" s="16"/>
      <c r="E497" s="17">
        <f t="shared" si="116"/>
        <v>0</v>
      </c>
      <c r="F497" s="16"/>
      <c r="G497" s="16"/>
      <c r="H497" s="16"/>
      <c r="I497" s="16"/>
      <c r="J497" s="16"/>
      <c r="K497" s="18"/>
    </row>
    <row r="498" spans="1:11" ht="18.75" customHeight="1">
      <c r="A498" s="180">
        <v>5401</v>
      </c>
      <c r="B498" s="165">
        <v>612200</v>
      </c>
      <c r="C498" s="166" t="s">
        <v>642</v>
      </c>
      <c r="D498" s="16"/>
      <c r="E498" s="17">
        <f t="shared" si="116"/>
        <v>0</v>
      </c>
      <c r="F498" s="16"/>
      <c r="G498" s="16"/>
      <c r="H498" s="16"/>
      <c r="I498" s="16"/>
      <c r="J498" s="16"/>
      <c r="K498" s="18"/>
    </row>
    <row r="499" spans="1:11" ht="18.75" customHeight="1">
      <c r="A499" s="180">
        <v>5402</v>
      </c>
      <c r="B499" s="165">
        <v>612300</v>
      </c>
      <c r="C499" s="166" t="s">
        <v>141</v>
      </c>
      <c r="D499" s="16"/>
      <c r="E499" s="17">
        <f t="shared" si="116"/>
        <v>0</v>
      </c>
      <c r="F499" s="16"/>
      <c r="G499" s="16"/>
      <c r="H499" s="16"/>
      <c r="I499" s="16"/>
      <c r="J499" s="16"/>
      <c r="K499" s="18"/>
    </row>
    <row r="500" spans="1:11" ht="18.75" customHeight="1">
      <c r="A500" s="180">
        <v>5403</v>
      </c>
      <c r="B500" s="165">
        <v>612400</v>
      </c>
      <c r="C500" s="166" t="s">
        <v>876</v>
      </c>
      <c r="D500" s="16"/>
      <c r="E500" s="17">
        <f t="shared" si="116"/>
        <v>0</v>
      </c>
      <c r="F500" s="16"/>
      <c r="G500" s="16"/>
      <c r="H500" s="16"/>
      <c r="I500" s="16"/>
      <c r="J500" s="16"/>
      <c r="K500" s="18"/>
    </row>
    <row r="501" spans="1:11" ht="18.75" customHeight="1">
      <c r="A501" s="180">
        <v>5404</v>
      </c>
      <c r="B501" s="165">
        <v>612500</v>
      </c>
      <c r="C501" s="166" t="s">
        <v>877</v>
      </c>
      <c r="D501" s="16"/>
      <c r="E501" s="17">
        <f t="shared" si="116"/>
        <v>0</v>
      </c>
      <c r="F501" s="16"/>
      <c r="G501" s="16"/>
      <c r="H501" s="16"/>
      <c r="I501" s="16"/>
      <c r="J501" s="16"/>
      <c r="K501" s="18"/>
    </row>
    <row r="502" spans="1:11" ht="18.75" customHeight="1">
      <c r="A502" s="180">
        <v>5405</v>
      </c>
      <c r="B502" s="165">
        <v>612600</v>
      </c>
      <c r="C502" s="166" t="s">
        <v>142</v>
      </c>
      <c r="D502" s="16"/>
      <c r="E502" s="17">
        <f t="shared" si="116"/>
        <v>0</v>
      </c>
      <c r="F502" s="16"/>
      <c r="G502" s="16"/>
      <c r="H502" s="16"/>
      <c r="I502" s="16"/>
      <c r="J502" s="16"/>
      <c r="K502" s="18"/>
    </row>
    <row r="503" spans="1:11" ht="18.75" customHeight="1">
      <c r="A503" s="180">
        <v>5406</v>
      </c>
      <c r="B503" s="165">
        <v>612900</v>
      </c>
      <c r="C503" s="166" t="s">
        <v>426</v>
      </c>
      <c r="D503" s="16"/>
      <c r="E503" s="17">
        <f t="shared" si="116"/>
        <v>0</v>
      </c>
      <c r="F503" s="16"/>
      <c r="G503" s="16"/>
      <c r="H503" s="16"/>
      <c r="I503" s="16"/>
      <c r="J503" s="16"/>
      <c r="K503" s="18"/>
    </row>
    <row r="504" spans="1:11" ht="18.75" customHeight="1">
      <c r="A504" s="179">
        <v>5407</v>
      </c>
      <c r="B504" s="7">
        <v>613000</v>
      </c>
      <c r="C504" s="163" t="s">
        <v>878</v>
      </c>
      <c r="D504" s="12">
        <f>D505</f>
        <v>0</v>
      </c>
      <c r="E504" s="12">
        <f t="shared" si="116"/>
        <v>0</v>
      </c>
      <c r="F504" s="12">
        <f t="shared" ref="F504:K504" si="131">F505</f>
        <v>0</v>
      </c>
      <c r="G504" s="12">
        <f t="shared" si="131"/>
        <v>0</v>
      </c>
      <c r="H504" s="12">
        <f t="shared" si="131"/>
        <v>0</v>
      </c>
      <c r="I504" s="12">
        <f t="shared" si="131"/>
        <v>0</v>
      </c>
      <c r="J504" s="12">
        <f t="shared" si="131"/>
        <v>0</v>
      </c>
      <c r="K504" s="13">
        <f t="shared" si="131"/>
        <v>0</v>
      </c>
    </row>
    <row r="505" spans="1:11" ht="18.75" customHeight="1">
      <c r="A505" s="180">
        <v>5408</v>
      </c>
      <c r="B505" s="165">
        <v>613100</v>
      </c>
      <c r="C505" s="166" t="s">
        <v>143</v>
      </c>
      <c r="D505" s="16"/>
      <c r="E505" s="17">
        <f t="shared" si="116"/>
        <v>0</v>
      </c>
      <c r="F505" s="16"/>
      <c r="G505" s="16"/>
      <c r="H505" s="16"/>
      <c r="I505" s="16"/>
      <c r="J505" s="16"/>
      <c r="K505" s="18"/>
    </row>
    <row r="506" spans="1:11" ht="25.5">
      <c r="A506" s="179">
        <v>5409</v>
      </c>
      <c r="B506" s="7">
        <v>614000</v>
      </c>
      <c r="C506" s="163" t="s">
        <v>879</v>
      </c>
      <c r="D506" s="12">
        <f>D507</f>
        <v>0</v>
      </c>
      <c r="E506" s="12">
        <f t="shared" si="116"/>
        <v>0</v>
      </c>
      <c r="F506" s="12">
        <f t="shared" ref="F506:K508" si="132">F507</f>
        <v>0</v>
      </c>
      <c r="G506" s="12">
        <f t="shared" si="132"/>
        <v>0</v>
      </c>
      <c r="H506" s="12">
        <f t="shared" si="132"/>
        <v>0</v>
      </c>
      <c r="I506" s="12">
        <f t="shared" si="132"/>
        <v>0</v>
      </c>
      <c r="J506" s="12">
        <f t="shared" si="132"/>
        <v>0</v>
      </c>
      <c r="K506" s="13">
        <f t="shared" si="132"/>
        <v>0</v>
      </c>
    </row>
    <row r="507" spans="1:11" ht="18.75" customHeight="1">
      <c r="A507" s="180">
        <v>5410</v>
      </c>
      <c r="B507" s="165">
        <v>614100</v>
      </c>
      <c r="C507" s="166" t="s">
        <v>185</v>
      </c>
      <c r="D507" s="16"/>
      <c r="E507" s="17">
        <f t="shared" si="116"/>
        <v>0</v>
      </c>
      <c r="F507" s="16"/>
      <c r="G507" s="16"/>
      <c r="H507" s="16"/>
      <c r="I507" s="16"/>
      <c r="J507" s="16"/>
      <c r="K507" s="18"/>
    </row>
    <row r="508" spans="1:11" ht="25.5">
      <c r="A508" s="179">
        <v>5411</v>
      </c>
      <c r="B508" s="7">
        <v>615000</v>
      </c>
      <c r="C508" s="163" t="s">
        <v>880</v>
      </c>
      <c r="D508" s="12">
        <f>D509</f>
        <v>0</v>
      </c>
      <c r="E508" s="12">
        <f t="shared" si="116"/>
        <v>0</v>
      </c>
      <c r="F508" s="12">
        <f t="shared" si="132"/>
        <v>0</v>
      </c>
      <c r="G508" s="12">
        <f t="shared" si="132"/>
        <v>0</v>
      </c>
      <c r="H508" s="12">
        <f t="shared" si="132"/>
        <v>0</v>
      </c>
      <c r="I508" s="12">
        <f t="shared" si="132"/>
        <v>0</v>
      </c>
      <c r="J508" s="12">
        <f t="shared" si="132"/>
        <v>0</v>
      </c>
      <c r="K508" s="13">
        <f t="shared" si="132"/>
        <v>0</v>
      </c>
    </row>
    <row r="509" spans="1:11" ht="18.75" customHeight="1">
      <c r="A509" s="180">
        <v>5412</v>
      </c>
      <c r="B509" s="165">
        <v>615100</v>
      </c>
      <c r="C509" s="166" t="s">
        <v>881</v>
      </c>
      <c r="D509" s="16"/>
      <c r="E509" s="17">
        <f t="shared" si="116"/>
        <v>0</v>
      </c>
      <c r="F509" s="16"/>
      <c r="G509" s="16"/>
      <c r="H509" s="16"/>
      <c r="I509" s="16"/>
      <c r="J509" s="16"/>
      <c r="K509" s="18"/>
    </row>
    <row r="510" spans="1:11" ht="25.5">
      <c r="A510" s="179">
        <v>5413</v>
      </c>
      <c r="B510" s="7">
        <v>620000</v>
      </c>
      <c r="C510" s="163" t="s">
        <v>882</v>
      </c>
      <c r="D510" s="12">
        <f>D511+D525+D534</f>
        <v>0</v>
      </c>
      <c r="E510" s="12">
        <f t="shared" si="116"/>
        <v>0</v>
      </c>
      <c r="F510" s="12">
        <f t="shared" ref="F510:K510" si="133">F511+F525+F534</f>
        <v>0</v>
      </c>
      <c r="G510" s="12">
        <f t="shared" si="133"/>
        <v>0</v>
      </c>
      <c r="H510" s="12">
        <f t="shared" si="133"/>
        <v>0</v>
      </c>
      <c r="I510" s="12">
        <f t="shared" si="133"/>
        <v>0</v>
      </c>
      <c r="J510" s="12">
        <f t="shared" si="133"/>
        <v>0</v>
      </c>
      <c r="K510" s="13">
        <f t="shared" si="133"/>
        <v>0</v>
      </c>
    </row>
    <row r="511" spans="1:11" ht="25.5">
      <c r="A511" s="179">
        <v>5414</v>
      </c>
      <c r="B511" s="7">
        <v>621000</v>
      </c>
      <c r="C511" s="163" t="s">
        <v>883</v>
      </c>
      <c r="D511" s="12">
        <f>SUM(D512:D524)</f>
        <v>0</v>
      </c>
      <c r="E511" s="12">
        <f t="shared" si="116"/>
        <v>0</v>
      </c>
      <c r="F511" s="12">
        <f t="shared" ref="F511:K511" si="134">SUM(F512:F524)</f>
        <v>0</v>
      </c>
      <c r="G511" s="12">
        <f t="shared" si="134"/>
        <v>0</v>
      </c>
      <c r="H511" s="12">
        <f t="shared" si="134"/>
        <v>0</v>
      </c>
      <c r="I511" s="12">
        <f t="shared" si="134"/>
        <v>0</v>
      </c>
      <c r="J511" s="12">
        <f t="shared" si="134"/>
        <v>0</v>
      </c>
      <c r="K511" s="13">
        <f t="shared" si="134"/>
        <v>0</v>
      </c>
    </row>
    <row r="512" spans="1:11" ht="18.75" customHeight="1">
      <c r="A512" s="180">
        <v>5415</v>
      </c>
      <c r="B512" s="165">
        <v>621100</v>
      </c>
      <c r="C512" s="166" t="s">
        <v>144</v>
      </c>
      <c r="D512" s="16"/>
      <c r="E512" s="17">
        <f t="shared" si="116"/>
        <v>0</v>
      </c>
      <c r="F512" s="16"/>
      <c r="G512" s="16"/>
      <c r="H512" s="16"/>
      <c r="I512" s="16"/>
      <c r="J512" s="16"/>
      <c r="K512" s="18"/>
    </row>
    <row r="513" spans="1:11">
      <c r="A513" s="233" t="s">
        <v>680</v>
      </c>
      <c r="B513" s="234" t="s">
        <v>681</v>
      </c>
      <c r="C513" s="235" t="s">
        <v>682</v>
      </c>
      <c r="D513" s="235" t="s">
        <v>937</v>
      </c>
      <c r="E513" s="228" t="s">
        <v>533</v>
      </c>
      <c r="F513" s="237"/>
      <c r="G513" s="237"/>
      <c r="H513" s="237"/>
      <c r="I513" s="237"/>
      <c r="J513" s="237"/>
      <c r="K513" s="240"/>
    </row>
    <row r="514" spans="1:11" ht="12.75" customHeight="1">
      <c r="A514" s="233"/>
      <c r="B514" s="234"/>
      <c r="C514" s="235"/>
      <c r="D514" s="235"/>
      <c r="E514" s="228" t="s">
        <v>936</v>
      </c>
      <c r="F514" s="228" t="s">
        <v>580</v>
      </c>
      <c r="G514" s="237"/>
      <c r="H514" s="237"/>
      <c r="I514" s="237"/>
      <c r="J514" s="228" t="s">
        <v>893</v>
      </c>
      <c r="K514" s="232" t="s">
        <v>99</v>
      </c>
    </row>
    <row r="515" spans="1:11" ht="25.5">
      <c r="A515" s="233"/>
      <c r="B515" s="234"/>
      <c r="C515" s="235"/>
      <c r="D515" s="235"/>
      <c r="E515" s="237"/>
      <c r="F515" s="7" t="s">
        <v>534</v>
      </c>
      <c r="G515" s="7" t="s">
        <v>611</v>
      </c>
      <c r="H515" s="7" t="s">
        <v>894</v>
      </c>
      <c r="I515" s="7" t="s">
        <v>98</v>
      </c>
      <c r="J515" s="237"/>
      <c r="K515" s="240"/>
    </row>
    <row r="516" spans="1:11">
      <c r="A516" s="141" t="s">
        <v>569</v>
      </c>
      <c r="B516" s="140" t="s">
        <v>570</v>
      </c>
      <c r="C516" s="140" t="s">
        <v>571</v>
      </c>
      <c r="D516" s="140" t="s">
        <v>572</v>
      </c>
      <c r="E516" s="140" t="s">
        <v>573</v>
      </c>
      <c r="F516" s="140" t="s">
        <v>574</v>
      </c>
      <c r="G516" s="140" t="s">
        <v>575</v>
      </c>
      <c r="H516" s="140" t="s">
        <v>576</v>
      </c>
      <c r="I516" s="140" t="s">
        <v>577</v>
      </c>
      <c r="J516" s="140" t="s">
        <v>578</v>
      </c>
      <c r="K516" s="142" t="s">
        <v>579</v>
      </c>
    </row>
    <row r="517" spans="1:11" ht="18.75" customHeight="1">
      <c r="A517" s="180">
        <v>5416</v>
      </c>
      <c r="B517" s="165">
        <v>621200</v>
      </c>
      <c r="C517" s="166" t="s">
        <v>370</v>
      </c>
      <c r="D517" s="16"/>
      <c r="E517" s="17">
        <f t="shared" si="116"/>
        <v>0</v>
      </c>
      <c r="F517" s="16"/>
      <c r="G517" s="16"/>
      <c r="H517" s="16"/>
      <c r="I517" s="16"/>
      <c r="J517" s="16"/>
      <c r="K517" s="18"/>
    </row>
    <row r="518" spans="1:11" ht="18.75" customHeight="1">
      <c r="A518" s="180">
        <v>5417</v>
      </c>
      <c r="B518" s="165">
        <v>621300</v>
      </c>
      <c r="C518" s="166" t="s">
        <v>634</v>
      </c>
      <c r="D518" s="16"/>
      <c r="E518" s="17">
        <f t="shared" si="116"/>
        <v>0</v>
      </c>
      <c r="F518" s="16"/>
      <c r="G518" s="16"/>
      <c r="H518" s="16"/>
      <c r="I518" s="16"/>
      <c r="J518" s="16"/>
      <c r="K518" s="18"/>
    </row>
    <row r="519" spans="1:11" ht="18.75" customHeight="1">
      <c r="A519" s="180">
        <v>5418</v>
      </c>
      <c r="B519" s="165">
        <v>621400</v>
      </c>
      <c r="C519" s="166" t="s">
        <v>186</v>
      </c>
      <c r="D519" s="16"/>
      <c r="E519" s="17">
        <f t="shared" si="116"/>
        <v>0</v>
      </c>
      <c r="F519" s="16"/>
      <c r="G519" s="16"/>
      <c r="H519" s="16"/>
      <c r="I519" s="16"/>
      <c r="J519" s="16"/>
      <c r="K519" s="18"/>
    </row>
    <row r="520" spans="1:11" ht="18.75" customHeight="1">
      <c r="A520" s="180">
        <v>5419</v>
      </c>
      <c r="B520" s="165">
        <v>621500</v>
      </c>
      <c r="C520" s="166" t="s">
        <v>145</v>
      </c>
      <c r="D520" s="16"/>
      <c r="E520" s="17">
        <f t="shared" si="116"/>
        <v>0</v>
      </c>
      <c r="F520" s="16"/>
      <c r="G520" s="16"/>
      <c r="H520" s="16"/>
      <c r="I520" s="16"/>
      <c r="J520" s="16"/>
      <c r="K520" s="18"/>
    </row>
    <row r="521" spans="1:11" ht="18.75" customHeight="1">
      <c r="A521" s="180">
        <v>5420</v>
      </c>
      <c r="B521" s="165">
        <v>621600</v>
      </c>
      <c r="C521" s="166" t="s">
        <v>635</v>
      </c>
      <c r="D521" s="16"/>
      <c r="E521" s="17">
        <f t="shared" si="116"/>
        <v>0</v>
      </c>
      <c r="F521" s="16"/>
      <c r="G521" s="16"/>
      <c r="H521" s="16"/>
      <c r="I521" s="16"/>
      <c r="J521" s="16"/>
      <c r="K521" s="18"/>
    </row>
    <row r="522" spans="1:11" ht="18.75" customHeight="1">
      <c r="A522" s="180">
        <v>5421</v>
      </c>
      <c r="B522" s="165">
        <v>621700</v>
      </c>
      <c r="C522" s="166" t="s">
        <v>501</v>
      </c>
      <c r="D522" s="16"/>
      <c r="E522" s="17">
        <f t="shared" si="116"/>
        <v>0</v>
      </c>
      <c r="F522" s="16"/>
      <c r="G522" s="16"/>
      <c r="H522" s="16"/>
      <c r="I522" s="16"/>
      <c r="J522" s="16"/>
      <c r="K522" s="18"/>
    </row>
    <row r="523" spans="1:11" ht="25.5">
      <c r="A523" s="180">
        <v>5422</v>
      </c>
      <c r="B523" s="165">
        <v>621800</v>
      </c>
      <c r="C523" s="166" t="s">
        <v>636</v>
      </c>
      <c r="D523" s="16"/>
      <c r="E523" s="17">
        <f t="shared" si="116"/>
        <v>0</v>
      </c>
      <c r="F523" s="16"/>
      <c r="G523" s="16"/>
      <c r="H523" s="16"/>
      <c r="I523" s="16"/>
      <c r="J523" s="16"/>
      <c r="K523" s="18"/>
    </row>
    <row r="524" spans="1:11" ht="18.75" customHeight="1">
      <c r="A524" s="180">
        <v>5423</v>
      </c>
      <c r="B524" s="165">
        <v>621900</v>
      </c>
      <c r="C524" s="166" t="s">
        <v>502</v>
      </c>
      <c r="D524" s="16"/>
      <c r="E524" s="17">
        <f t="shared" si="116"/>
        <v>0</v>
      </c>
      <c r="F524" s="16"/>
      <c r="G524" s="16"/>
      <c r="H524" s="16"/>
      <c r="I524" s="16"/>
      <c r="J524" s="16"/>
      <c r="K524" s="18"/>
    </row>
    <row r="525" spans="1:11" ht="26.25" customHeight="1">
      <c r="A525" s="179">
        <v>5424</v>
      </c>
      <c r="B525" s="7">
        <v>622000</v>
      </c>
      <c r="C525" s="163" t="s">
        <v>884</v>
      </c>
      <c r="D525" s="12">
        <f>SUM(D526:D533)</f>
        <v>0</v>
      </c>
      <c r="E525" s="12">
        <f t="shared" si="116"/>
        <v>0</v>
      </c>
      <c r="F525" s="12">
        <f t="shared" ref="F525:K525" si="135">SUM(F526:F533)</f>
        <v>0</v>
      </c>
      <c r="G525" s="12">
        <f t="shared" si="135"/>
        <v>0</v>
      </c>
      <c r="H525" s="12">
        <f t="shared" si="135"/>
        <v>0</v>
      </c>
      <c r="I525" s="12">
        <f t="shared" si="135"/>
        <v>0</v>
      </c>
      <c r="J525" s="12">
        <f t="shared" si="135"/>
        <v>0</v>
      </c>
      <c r="K525" s="13">
        <f t="shared" si="135"/>
        <v>0</v>
      </c>
    </row>
    <row r="526" spans="1:11" ht="18.75" customHeight="1">
      <c r="A526" s="180">
        <v>5425</v>
      </c>
      <c r="B526" s="165">
        <v>622100</v>
      </c>
      <c r="C526" s="166" t="s">
        <v>503</v>
      </c>
      <c r="D526" s="16"/>
      <c r="E526" s="17">
        <f t="shared" si="116"/>
        <v>0</v>
      </c>
      <c r="F526" s="16"/>
      <c r="G526" s="16"/>
      <c r="H526" s="16"/>
      <c r="I526" s="16"/>
      <c r="J526" s="16"/>
      <c r="K526" s="18"/>
    </row>
    <row r="527" spans="1:11" ht="18.75" customHeight="1">
      <c r="A527" s="180">
        <v>5426</v>
      </c>
      <c r="B527" s="165">
        <v>622200</v>
      </c>
      <c r="C527" s="166" t="s">
        <v>405</v>
      </c>
      <c r="D527" s="16"/>
      <c r="E527" s="17">
        <f t="shared" si="116"/>
        <v>0</v>
      </c>
      <c r="F527" s="16"/>
      <c r="G527" s="16"/>
      <c r="H527" s="16"/>
      <c r="I527" s="16"/>
      <c r="J527" s="16"/>
      <c r="K527" s="18"/>
    </row>
    <row r="528" spans="1:11" ht="18.75" customHeight="1">
      <c r="A528" s="180">
        <v>5427</v>
      </c>
      <c r="B528" s="165">
        <v>622300</v>
      </c>
      <c r="C528" s="166" t="s">
        <v>406</v>
      </c>
      <c r="D528" s="16"/>
      <c r="E528" s="17">
        <f t="shared" si="116"/>
        <v>0</v>
      </c>
      <c r="F528" s="16"/>
      <c r="G528" s="16"/>
      <c r="H528" s="16"/>
      <c r="I528" s="16"/>
      <c r="J528" s="16"/>
      <c r="K528" s="18"/>
    </row>
    <row r="529" spans="1:11" ht="18.75" customHeight="1">
      <c r="A529" s="180">
        <v>5428</v>
      </c>
      <c r="B529" s="165">
        <v>622400</v>
      </c>
      <c r="C529" s="166" t="s">
        <v>407</v>
      </c>
      <c r="D529" s="16"/>
      <c r="E529" s="17">
        <f t="shared" si="116"/>
        <v>0</v>
      </c>
      <c r="F529" s="16"/>
      <c r="G529" s="16"/>
      <c r="H529" s="16"/>
      <c r="I529" s="16"/>
      <c r="J529" s="16"/>
      <c r="K529" s="18"/>
    </row>
    <row r="530" spans="1:11" ht="18.75" customHeight="1">
      <c r="A530" s="180">
        <v>5429</v>
      </c>
      <c r="B530" s="165">
        <v>622500</v>
      </c>
      <c r="C530" s="166" t="s">
        <v>408</v>
      </c>
      <c r="D530" s="16"/>
      <c r="E530" s="17">
        <f t="shared" si="116"/>
        <v>0</v>
      </c>
      <c r="F530" s="16"/>
      <c r="G530" s="16"/>
      <c r="H530" s="16"/>
      <c r="I530" s="16"/>
      <c r="J530" s="16"/>
      <c r="K530" s="18"/>
    </row>
    <row r="531" spans="1:11" ht="18.75" customHeight="1">
      <c r="A531" s="180">
        <v>5430</v>
      </c>
      <c r="B531" s="165">
        <v>622600</v>
      </c>
      <c r="C531" s="166" t="s">
        <v>505</v>
      </c>
      <c r="D531" s="16"/>
      <c r="E531" s="17">
        <f t="shared" ref="E531:E536" si="136">SUM(F531:K531)</f>
        <v>0</v>
      </c>
      <c r="F531" s="16"/>
      <c r="G531" s="16"/>
      <c r="H531" s="16"/>
      <c r="I531" s="16"/>
      <c r="J531" s="16"/>
      <c r="K531" s="18"/>
    </row>
    <row r="532" spans="1:11" ht="18.75" customHeight="1">
      <c r="A532" s="180">
        <v>5431</v>
      </c>
      <c r="B532" s="165">
        <v>622700</v>
      </c>
      <c r="C532" s="166" t="s">
        <v>504</v>
      </c>
      <c r="D532" s="16"/>
      <c r="E532" s="17">
        <f t="shared" si="136"/>
        <v>0</v>
      </c>
      <c r="F532" s="16"/>
      <c r="G532" s="16"/>
      <c r="H532" s="16"/>
      <c r="I532" s="16"/>
      <c r="J532" s="16"/>
      <c r="K532" s="18"/>
    </row>
    <row r="533" spans="1:11" ht="18.75" customHeight="1">
      <c r="A533" s="180">
        <v>5432</v>
      </c>
      <c r="B533" s="165">
        <v>622800</v>
      </c>
      <c r="C533" s="166" t="s">
        <v>187</v>
      </c>
      <c r="D533" s="16"/>
      <c r="E533" s="17">
        <f t="shared" si="136"/>
        <v>0</v>
      </c>
      <c r="F533" s="16"/>
      <c r="G533" s="16"/>
      <c r="H533" s="16"/>
      <c r="I533" s="16"/>
      <c r="J533" s="16"/>
      <c r="K533" s="18"/>
    </row>
    <row r="534" spans="1:11" ht="38.25">
      <c r="A534" s="179">
        <v>5433</v>
      </c>
      <c r="B534" s="7">
        <v>623000</v>
      </c>
      <c r="C534" s="163" t="s">
        <v>885</v>
      </c>
      <c r="D534" s="12">
        <f>D535</f>
        <v>0</v>
      </c>
      <c r="E534" s="12">
        <f t="shared" si="136"/>
        <v>0</v>
      </c>
      <c r="F534" s="12">
        <f t="shared" ref="F534:K534" si="137">F535</f>
        <v>0</v>
      </c>
      <c r="G534" s="12">
        <f t="shared" si="137"/>
        <v>0</v>
      </c>
      <c r="H534" s="12">
        <f t="shared" si="137"/>
        <v>0</v>
      </c>
      <c r="I534" s="12">
        <f t="shared" si="137"/>
        <v>0</v>
      </c>
      <c r="J534" s="12">
        <f t="shared" si="137"/>
        <v>0</v>
      </c>
      <c r="K534" s="13">
        <f t="shared" si="137"/>
        <v>0</v>
      </c>
    </row>
    <row r="535" spans="1:11" ht="38.25">
      <c r="A535" s="180">
        <v>5434</v>
      </c>
      <c r="B535" s="165">
        <v>623100</v>
      </c>
      <c r="C535" s="166" t="s">
        <v>886</v>
      </c>
      <c r="D535" s="16"/>
      <c r="E535" s="17">
        <f t="shared" si="136"/>
        <v>0</v>
      </c>
      <c r="F535" s="16"/>
      <c r="G535" s="16"/>
      <c r="H535" s="16"/>
      <c r="I535" s="16"/>
      <c r="J535" s="16"/>
      <c r="K535" s="18"/>
    </row>
    <row r="536" spans="1:11" ht="18.75" customHeight="1" thickBot="1">
      <c r="A536" s="183">
        <v>5435</v>
      </c>
      <c r="B536" s="174"/>
      <c r="C536" s="175" t="s">
        <v>887</v>
      </c>
      <c r="D536" s="24">
        <f>D233+D480</f>
        <v>117900</v>
      </c>
      <c r="E536" s="24">
        <f t="shared" si="136"/>
        <v>26231</v>
      </c>
      <c r="F536" s="24">
        <f t="shared" ref="F536:K536" si="138">F233+F480</f>
        <v>4095</v>
      </c>
      <c r="G536" s="24">
        <f t="shared" si="138"/>
        <v>0</v>
      </c>
      <c r="H536" s="24">
        <f t="shared" si="138"/>
        <v>0</v>
      </c>
      <c r="I536" s="24">
        <f t="shared" si="138"/>
        <v>9782</v>
      </c>
      <c r="J536" s="24">
        <f t="shared" si="138"/>
        <v>0</v>
      </c>
      <c r="K536" s="25">
        <f t="shared" si="138"/>
        <v>12354</v>
      </c>
    </row>
    <row r="537" spans="1:11">
      <c r="A537" s="176"/>
      <c r="B537" s="177"/>
      <c r="C537" s="177"/>
      <c r="D537" s="138"/>
      <c r="E537" s="138"/>
      <c r="F537" s="138"/>
      <c r="G537" s="138"/>
      <c r="H537" s="138"/>
      <c r="I537" s="138"/>
      <c r="J537" s="138"/>
      <c r="K537" s="138"/>
    </row>
    <row r="538" spans="1:11">
      <c r="A538" s="178" t="s">
        <v>938</v>
      </c>
      <c r="B538" s="177"/>
      <c r="C538" s="177"/>
      <c r="D538" s="138"/>
      <c r="E538" s="138"/>
      <c r="F538" s="138"/>
      <c r="G538" s="138"/>
      <c r="H538" s="138"/>
      <c r="I538" s="138"/>
      <c r="J538" s="138"/>
      <c r="K538" s="138"/>
    </row>
    <row r="539" spans="1:11" ht="13.5" thickBot="1">
      <c r="A539" s="176"/>
      <c r="B539" s="177"/>
      <c r="C539" s="177"/>
      <c r="D539" s="138"/>
      <c r="E539" s="138"/>
      <c r="F539" s="138"/>
      <c r="G539" s="138"/>
      <c r="H539" s="138"/>
      <c r="I539" s="138"/>
      <c r="J539" s="138"/>
      <c r="K539" s="138"/>
    </row>
    <row r="540" spans="1:11">
      <c r="A540" s="225" t="s">
        <v>680</v>
      </c>
      <c r="B540" s="227" t="s">
        <v>681</v>
      </c>
      <c r="C540" s="227" t="s">
        <v>682</v>
      </c>
      <c r="D540" s="227" t="s">
        <v>939</v>
      </c>
      <c r="E540" s="227" t="s">
        <v>940</v>
      </c>
      <c r="F540" s="227"/>
      <c r="G540" s="227"/>
      <c r="H540" s="227"/>
      <c r="I540" s="227"/>
      <c r="J540" s="227"/>
      <c r="K540" s="230"/>
    </row>
    <row r="541" spans="1:11" ht="12.75" customHeight="1">
      <c r="A541" s="226"/>
      <c r="B541" s="228"/>
      <c r="C541" s="228"/>
      <c r="D541" s="228"/>
      <c r="E541" s="228" t="s">
        <v>936</v>
      </c>
      <c r="F541" s="228" t="s">
        <v>625</v>
      </c>
      <c r="G541" s="228"/>
      <c r="H541" s="228"/>
      <c r="I541" s="228"/>
      <c r="J541" s="228" t="s">
        <v>893</v>
      </c>
      <c r="K541" s="232" t="s">
        <v>99</v>
      </c>
    </row>
    <row r="542" spans="1:11" ht="25.5">
      <c r="A542" s="226"/>
      <c r="B542" s="228"/>
      <c r="C542" s="228"/>
      <c r="D542" s="228"/>
      <c r="E542" s="237"/>
      <c r="F542" s="7" t="s">
        <v>610</v>
      </c>
      <c r="G542" s="7" t="s">
        <v>611</v>
      </c>
      <c r="H542" s="7" t="s">
        <v>894</v>
      </c>
      <c r="I542" s="7" t="s">
        <v>98</v>
      </c>
      <c r="J542" s="228"/>
      <c r="K542" s="232"/>
    </row>
    <row r="543" spans="1:11">
      <c r="A543" s="123">
        <v>1</v>
      </c>
      <c r="B543" s="7">
        <v>2</v>
      </c>
      <c r="C543" s="7">
        <v>3</v>
      </c>
      <c r="D543" s="29">
        <v>4</v>
      </c>
      <c r="E543" s="9">
        <v>5</v>
      </c>
      <c r="F543" s="9">
        <v>6</v>
      </c>
      <c r="G543" s="9">
        <v>7</v>
      </c>
      <c r="H543" s="9">
        <v>8</v>
      </c>
      <c r="I543" s="9">
        <v>9</v>
      </c>
      <c r="J543" s="9">
        <v>10</v>
      </c>
      <c r="K543" s="30">
        <v>11</v>
      </c>
    </row>
    <row r="544" spans="1:11" ht="25.5">
      <c r="A544" s="123">
        <v>5436</v>
      </c>
      <c r="B544" s="7"/>
      <c r="C544" s="163" t="s">
        <v>941</v>
      </c>
      <c r="D544" s="12">
        <f>D22</f>
        <v>117900</v>
      </c>
      <c r="E544" s="12">
        <f>SUM(F544:K544)</f>
        <v>22770</v>
      </c>
      <c r="F544" s="12">
        <f t="shared" ref="F544:K544" si="139">F22</f>
        <v>4150</v>
      </c>
      <c r="G544" s="12">
        <f t="shared" si="139"/>
        <v>0</v>
      </c>
      <c r="H544" s="12">
        <f t="shared" si="139"/>
        <v>136</v>
      </c>
      <c r="I544" s="12">
        <f t="shared" si="139"/>
        <v>8293</v>
      </c>
      <c r="J544" s="12">
        <f t="shared" si="139"/>
        <v>0</v>
      </c>
      <c r="K544" s="13">
        <f t="shared" si="139"/>
        <v>10191</v>
      </c>
    </row>
    <row r="545" spans="1:11" ht="25.5">
      <c r="A545" s="123">
        <v>5437</v>
      </c>
      <c r="B545" s="7"/>
      <c r="C545" s="163" t="s">
        <v>942</v>
      </c>
      <c r="D545" s="12">
        <f>D233</f>
        <v>117900</v>
      </c>
      <c r="E545" s="12">
        <f>SUM(F545:K545)</f>
        <v>26231</v>
      </c>
      <c r="F545" s="12">
        <f t="shared" ref="F545:K545" si="140">F233</f>
        <v>4095</v>
      </c>
      <c r="G545" s="12">
        <f t="shared" si="140"/>
        <v>0</v>
      </c>
      <c r="H545" s="12">
        <f t="shared" si="140"/>
        <v>0</v>
      </c>
      <c r="I545" s="12">
        <f t="shared" si="140"/>
        <v>9782</v>
      </c>
      <c r="J545" s="12">
        <f t="shared" si="140"/>
        <v>0</v>
      </c>
      <c r="K545" s="13">
        <f t="shared" si="140"/>
        <v>12354</v>
      </c>
    </row>
    <row r="546" spans="1:11" ht="25.5">
      <c r="A546" s="164">
        <v>5438</v>
      </c>
      <c r="B546" s="165"/>
      <c r="C546" s="166" t="s">
        <v>943</v>
      </c>
      <c r="D546" s="17">
        <f>IF((D544-D545)&gt;0,D544-D545,0)</f>
        <v>0</v>
      </c>
      <c r="E546" s="17">
        <f>IF((E544-E545)&gt;0,E544-E545,0)</f>
        <v>0</v>
      </c>
      <c r="F546" s="17">
        <f t="shared" ref="F546:K546" si="141">IF((F544-F545)&gt;0,F544-F545,0)</f>
        <v>55</v>
      </c>
      <c r="G546" s="17">
        <f t="shared" si="141"/>
        <v>0</v>
      </c>
      <c r="H546" s="17">
        <f t="shared" si="141"/>
        <v>136</v>
      </c>
      <c r="I546" s="17">
        <f t="shared" si="141"/>
        <v>0</v>
      </c>
      <c r="J546" s="17">
        <f t="shared" si="141"/>
        <v>0</v>
      </c>
      <c r="K546" s="31">
        <f t="shared" si="141"/>
        <v>0</v>
      </c>
    </row>
    <row r="547" spans="1:11" ht="25.5">
      <c r="A547" s="164">
        <v>5439</v>
      </c>
      <c r="B547" s="165"/>
      <c r="C547" s="166" t="s">
        <v>944</v>
      </c>
      <c r="D547" s="17">
        <f>IF((D545-D544)&gt;0,D545-D544,0)</f>
        <v>0</v>
      </c>
      <c r="E547" s="17">
        <f>IF((E545-E544)&gt;0,E545-E544,0)</f>
        <v>3461</v>
      </c>
      <c r="F547" s="17">
        <f t="shared" ref="F547:K547" si="142">IF((F545-F544)&gt;0,F545-F544,0)</f>
        <v>0</v>
      </c>
      <c r="G547" s="17">
        <f t="shared" si="142"/>
        <v>0</v>
      </c>
      <c r="H547" s="17">
        <f t="shared" si="142"/>
        <v>0</v>
      </c>
      <c r="I547" s="17">
        <f t="shared" si="142"/>
        <v>1489</v>
      </c>
      <c r="J547" s="17">
        <f t="shared" si="142"/>
        <v>0</v>
      </c>
      <c r="K547" s="31">
        <f t="shared" si="142"/>
        <v>2163</v>
      </c>
    </row>
    <row r="548" spans="1:11" ht="25.5">
      <c r="A548" s="123">
        <v>5440</v>
      </c>
      <c r="B548" s="7">
        <v>900000</v>
      </c>
      <c r="C548" s="163" t="s">
        <v>945</v>
      </c>
      <c r="D548" s="12">
        <f>D176</f>
        <v>0</v>
      </c>
      <c r="E548" s="12">
        <f>SUM(F548:K548)</f>
        <v>0</v>
      </c>
      <c r="F548" s="12">
        <f t="shared" ref="F548:K548" si="143">F176</f>
        <v>0</v>
      </c>
      <c r="G548" s="12">
        <f t="shared" si="143"/>
        <v>0</v>
      </c>
      <c r="H548" s="12">
        <f t="shared" si="143"/>
        <v>0</v>
      </c>
      <c r="I548" s="12">
        <f t="shared" si="143"/>
        <v>0</v>
      </c>
      <c r="J548" s="12">
        <f t="shared" si="143"/>
        <v>0</v>
      </c>
      <c r="K548" s="13">
        <f t="shared" si="143"/>
        <v>0</v>
      </c>
    </row>
    <row r="549" spans="1:11" ht="25.5">
      <c r="A549" s="123">
        <v>5441</v>
      </c>
      <c r="B549" s="7">
        <v>600000</v>
      </c>
      <c r="C549" s="163" t="s">
        <v>946</v>
      </c>
      <c r="D549" s="12">
        <f>D480</f>
        <v>0</v>
      </c>
      <c r="E549" s="12">
        <f>SUM(F549:K549)</f>
        <v>0</v>
      </c>
      <c r="F549" s="12">
        <f t="shared" ref="F549:K549" si="144">F480</f>
        <v>0</v>
      </c>
      <c r="G549" s="12">
        <f t="shared" si="144"/>
        <v>0</v>
      </c>
      <c r="H549" s="12">
        <f t="shared" si="144"/>
        <v>0</v>
      </c>
      <c r="I549" s="12">
        <f t="shared" si="144"/>
        <v>0</v>
      </c>
      <c r="J549" s="12">
        <f t="shared" si="144"/>
        <v>0</v>
      </c>
      <c r="K549" s="13">
        <f t="shared" si="144"/>
        <v>0</v>
      </c>
    </row>
    <row r="550" spans="1:11" ht="18.75" customHeight="1">
      <c r="A550" s="123">
        <v>5442</v>
      </c>
      <c r="B550" s="7"/>
      <c r="C550" s="163" t="s">
        <v>947</v>
      </c>
      <c r="D550" s="12">
        <f>IF((D548-D549)&gt;0,D548-D549,0)</f>
        <v>0</v>
      </c>
      <c r="E550" s="12">
        <f>IF((E548-E549)&gt;0,E548-E549,0)</f>
        <v>0</v>
      </c>
      <c r="F550" s="12">
        <f t="shared" ref="F550:K550" si="145">IF((F548-F549)&gt;0,F548-F549,0)</f>
        <v>0</v>
      </c>
      <c r="G550" s="12">
        <f t="shared" si="145"/>
        <v>0</v>
      </c>
      <c r="H550" s="12">
        <f t="shared" si="145"/>
        <v>0</v>
      </c>
      <c r="I550" s="12">
        <f t="shared" si="145"/>
        <v>0</v>
      </c>
      <c r="J550" s="12">
        <f t="shared" si="145"/>
        <v>0</v>
      </c>
      <c r="K550" s="13">
        <f t="shared" si="145"/>
        <v>0</v>
      </c>
    </row>
    <row r="551" spans="1:11" ht="18.75" customHeight="1">
      <c r="A551" s="123">
        <v>5443</v>
      </c>
      <c r="B551" s="7"/>
      <c r="C551" s="163" t="s">
        <v>948</v>
      </c>
      <c r="D551" s="12">
        <f>IF((D549-D548)&gt;0,D549-D548,0)</f>
        <v>0</v>
      </c>
      <c r="E551" s="12">
        <f>IF((E549-E548)&gt;0,E549-E548,0)</f>
        <v>0</v>
      </c>
      <c r="F551" s="12">
        <f t="shared" ref="F551:K551" si="146">IF((F549-F548)&gt;0,F549-F548,0)</f>
        <v>0</v>
      </c>
      <c r="G551" s="12">
        <f t="shared" si="146"/>
        <v>0</v>
      </c>
      <c r="H551" s="12">
        <f t="shared" si="146"/>
        <v>0</v>
      </c>
      <c r="I551" s="12">
        <f t="shared" si="146"/>
        <v>0</v>
      </c>
      <c r="J551" s="12">
        <f t="shared" si="146"/>
        <v>0</v>
      </c>
      <c r="K551" s="13">
        <f t="shared" si="146"/>
        <v>0</v>
      </c>
    </row>
    <row r="552" spans="1:11" ht="18.75" customHeight="1">
      <c r="A552" s="123">
        <v>5444</v>
      </c>
      <c r="B552" s="7"/>
      <c r="C552" s="163" t="s">
        <v>949</v>
      </c>
      <c r="D552" s="12">
        <f t="shared" ref="D552:K552" si="147">IF(D224-D536&gt;0,D224-D536,0)</f>
        <v>0</v>
      </c>
      <c r="E552" s="12">
        <f t="shared" si="147"/>
        <v>0</v>
      </c>
      <c r="F552" s="12">
        <f t="shared" si="147"/>
        <v>55</v>
      </c>
      <c r="G552" s="12">
        <f t="shared" si="147"/>
        <v>0</v>
      </c>
      <c r="H552" s="12">
        <f t="shared" si="147"/>
        <v>136</v>
      </c>
      <c r="I552" s="12">
        <f t="shared" si="147"/>
        <v>0</v>
      </c>
      <c r="J552" s="12">
        <f t="shared" si="147"/>
        <v>0</v>
      </c>
      <c r="K552" s="13">
        <f t="shared" si="147"/>
        <v>0</v>
      </c>
    </row>
    <row r="553" spans="1:11" ht="18.75" customHeight="1" thickBot="1">
      <c r="A553" s="173">
        <v>5445</v>
      </c>
      <c r="B553" s="184"/>
      <c r="C553" s="175" t="s">
        <v>950</v>
      </c>
      <c r="D553" s="24">
        <f t="shared" ref="D553:K553" si="148">IF(D536-D224&gt;0,D536-D224,0)</f>
        <v>0</v>
      </c>
      <c r="E553" s="24">
        <f t="shared" si="148"/>
        <v>3461</v>
      </c>
      <c r="F553" s="24">
        <f t="shared" si="148"/>
        <v>0</v>
      </c>
      <c r="G553" s="24">
        <f t="shared" si="148"/>
        <v>0</v>
      </c>
      <c r="H553" s="24">
        <f t="shared" si="148"/>
        <v>0</v>
      </c>
      <c r="I553" s="24">
        <f t="shared" si="148"/>
        <v>1489</v>
      </c>
      <c r="J553" s="24">
        <f t="shared" si="148"/>
        <v>0</v>
      </c>
      <c r="K553" s="25">
        <f t="shared" si="148"/>
        <v>2163</v>
      </c>
    </row>
    <row r="556" spans="1:11" s="187" customFormat="1" ht="29.25" customHeight="1">
      <c r="A556" s="185" t="s">
        <v>951</v>
      </c>
      <c r="B556" s="186"/>
      <c r="C556" s="186"/>
      <c r="E556" s="241" t="s">
        <v>952</v>
      </c>
      <c r="F556" s="241"/>
      <c r="I556" s="242" t="s">
        <v>953</v>
      </c>
      <c r="J556" s="242"/>
    </row>
    <row r="557" spans="1:11" s="187" customFormat="1">
      <c r="A557" s="188"/>
      <c r="B557" s="186"/>
      <c r="C557" s="186"/>
    </row>
    <row r="558" spans="1:11" s="187" customFormat="1">
      <c r="A558" s="188"/>
      <c r="B558" s="186"/>
      <c r="C558" s="186"/>
    </row>
    <row r="559" spans="1:11" s="187" customFormat="1">
      <c r="A559" s="188"/>
      <c r="B559" s="186"/>
      <c r="C559" s="186"/>
      <c r="E559" s="187" t="s">
        <v>349</v>
      </c>
      <c r="I559" s="187" t="s">
        <v>954</v>
      </c>
    </row>
    <row r="560" spans="1:11" s="187" customFormat="1">
      <c r="A560" s="188"/>
      <c r="B560" s="186"/>
      <c r="C560" s="186"/>
    </row>
  </sheetData>
  <sheetProtection password="CCCC" sheet="1"/>
  <mergeCells count="191">
    <mergeCell ref="E556:F556"/>
    <mergeCell ref="I556:J556"/>
    <mergeCell ref="A540:A542"/>
    <mergeCell ref="B540:B542"/>
    <mergeCell ref="C540:C542"/>
    <mergeCell ref="D540:D542"/>
    <mergeCell ref="E540:K540"/>
    <mergeCell ref="E541:E542"/>
    <mergeCell ref="F541:I541"/>
    <mergeCell ref="J541:J542"/>
    <mergeCell ref="K541:K542"/>
    <mergeCell ref="A513:A515"/>
    <mergeCell ref="B513:B515"/>
    <mergeCell ref="C513:C515"/>
    <mergeCell ref="D513:D515"/>
    <mergeCell ref="E513:K513"/>
    <mergeCell ref="E514:E515"/>
    <mergeCell ref="F514:I514"/>
    <mergeCell ref="J514:J515"/>
    <mergeCell ref="K514:K515"/>
    <mergeCell ref="A486:A488"/>
    <mergeCell ref="B486:B488"/>
    <mergeCell ref="C486:C488"/>
    <mergeCell ref="D486:D488"/>
    <mergeCell ref="E486:K486"/>
    <mergeCell ref="E487:E488"/>
    <mergeCell ref="F487:I487"/>
    <mergeCell ref="J487:J488"/>
    <mergeCell ref="K487:K488"/>
    <mergeCell ref="A458:A460"/>
    <mergeCell ref="B458:B460"/>
    <mergeCell ref="C458:C460"/>
    <mergeCell ref="D458:D460"/>
    <mergeCell ref="E458:K458"/>
    <mergeCell ref="E459:E460"/>
    <mergeCell ref="F459:I459"/>
    <mergeCell ref="J459:J460"/>
    <mergeCell ref="K459:K460"/>
    <mergeCell ref="A424:A426"/>
    <mergeCell ref="B424:B426"/>
    <mergeCell ref="C424:C426"/>
    <mergeCell ref="D424:D426"/>
    <mergeCell ref="E424:K424"/>
    <mergeCell ref="E425:E426"/>
    <mergeCell ref="F425:I425"/>
    <mergeCell ref="J425:J426"/>
    <mergeCell ref="K425:K426"/>
    <mergeCell ref="A396:A398"/>
    <mergeCell ref="B396:B398"/>
    <mergeCell ref="C396:C398"/>
    <mergeCell ref="D396:D398"/>
    <mergeCell ref="E396:K396"/>
    <mergeCell ref="E397:E398"/>
    <mergeCell ref="F397:I397"/>
    <mergeCell ref="J397:J398"/>
    <mergeCell ref="K397:K398"/>
    <mergeCell ref="A371:A373"/>
    <mergeCell ref="B371:B373"/>
    <mergeCell ref="C371:C373"/>
    <mergeCell ref="D371:D373"/>
    <mergeCell ref="E371:K371"/>
    <mergeCell ref="E372:E373"/>
    <mergeCell ref="F372:I372"/>
    <mergeCell ref="J372:J373"/>
    <mergeCell ref="K372:K373"/>
    <mergeCell ref="A345:A347"/>
    <mergeCell ref="B345:B347"/>
    <mergeCell ref="C345:C347"/>
    <mergeCell ref="D345:D347"/>
    <mergeCell ref="E345:K345"/>
    <mergeCell ref="E346:E347"/>
    <mergeCell ref="F346:I346"/>
    <mergeCell ref="J346:J347"/>
    <mergeCell ref="K346:K347"/>
    <mergeCell ref="A315:A317"/>
    <mergeCell ref="B315:B317"/>
    <mergeCell ref="C315:C317"/>
    <mergeCell ref="D315:D317"/>
    <mergeCell ref="E315:K315"/>
    <mergeCell ref="E316:E317"/>
    <mergeCell ref="F316:I316"/>
    <mergeCell ref="J316:J317"/>
    <mergeCell ref="K316:K317"/>
    <mergeCell ref="A284:A286"/>
    <mergeCell ref="B284:B286"/>
    <mergeCell ref="C284:C286"/>
    <mergeCell ref="D284:D286"/>
    <mergeCell ref="E284:K284"/>
    <mergeCell ref="E285:E286"/>
    <mergeCell ref="F285:I285"/>
    <mergeCell ref="J285:J286"/>
    <mergeCell ref="K285:K286"/>
    <mergeCell ref="A248:A250"/>
    <mergeCell ref="B248:B250"/>
    <mergeCell ref="C248:C250"/>
    <mergeCell ref="D248:D250"/>
    <mergeCell ref="E248:K248"/>
    <mergeCell ref="E249:E250"/>
    <mergeCell ref="F249:I249"/>
    <mergeCell ref="J249:J250"/>
    <mergeCell ref="K249:K250"/>
    <mergeCell ref="A229:A231"/>
    <mergeCell ref="B229:B231"/>
    <mergeCell ref="C229:C231"/>
    <mergeCell ref="D229:D231"/>
    <mergeCell ref="E229:K229"/>
    <mergeCell ref="E230:E231"/>
    <mergeCell ref="F230:I230"/>
    <mergeCell ref="J230:J231"/>
    <mergeCell ref="K230:K231"/>
    <mergeCell ref="A217:A219"/>
    <mergeCell ref="B217:B219"/>
    <mergeCell ref="C217:C219"/>
    <mergeCell ref="D217:D219"/>
    <mergeCell ref="E217:K217"/>
    <mergeCell ref="E218:E219"/>
    <mergeCell ref="F218:I218"/>
    <mergeCell ref="J218:J219"/>
    <mergeCell ref="K218:K219"/>
    <mergeCell ref="A195:A197"/>
    <mergeCell ref="B195:B197"/>
    <mergeCell ref="C195:C197"/>
    <mergeCell ref="D195:D197"/>
    <mergeCell ref="E195:K195"/>
    <mergeCell ref="E196:E197"/>
    <mergeCell ref="F196:I196"/>
    <mergeCell ref="J196:J197"/>
    <mergeCell ref="K196:K197"/>
    <mergeCell ref="A169:A171"/>
    <mergeCell ref="B169:B171"/>
    <mergeCell ref="C169:C171"/>
    <mergeCell ref="D169:D171"/>
    <mergeCell ref="E169:K169"/>
    <mergeCell ref="E170:E171"/>
    <mergeCell ref="F170:I170"/>
    <mergeCell ref="J170:J171"/>
    <mergeCell ref="K170:K171"/>
    <mergeCell ref="A142:A144"/>
    <mergeCell ref="B142:B144"/>
    <mergeCell ref="C142:C144"/>
    <mergeCell ref="D142:D144"/>
    <mergeCell ref="E142:K142"/>
    <mergeCell ref="E143:E144"/>
    <mergeCell ref="F143:I143"/>
    <mergeCell ref="J143:J144"/>
    <mergeCell ref="K143:K144"/>
    <mergeCell ref="A116:A118"/>
    <mergeCell ref="B116:B118"/>
    <mergeCell ref="C116:C118"/>
    <mergeCell ref="D116:D118"/>
    <mergeCell ref="E116:K116"/>
    <mergeCell ref="E117:E118"/>
    <mergeCell ref="F117:I117"/>
    <mergeCell ref="J117:J118"/>
    <mergeCell ref="K117:K118"/>
    <mergeCell ref="A86:A88"/>
    <mergeCell ref="B86:B88"/>
    <mergeCell ref="C86:C88"/>
    <mergeCell ref="D86:D88"/>
    <mergeCell ref="E86:K86"/>
    <mergeCell ref="E87:E88"/>
    <mergeCell ref="F87:I87"/>
    <mergeCell ref="J87:J88"/>
    <mergeCell ref="K87:K88"/>
    <mergeCell ref="A59:A61"/>
    <mergeCell ref="B59:B61"/>
    <mergeCell ref="C59:C61"/>
    <mergeCell ref="D59:D61"/>
    <mergeCell ref="E59:K59"/>
    <mergeCell ref="E60:E61"/>
    <mergeCell ref="F60:I60"/>
    <mergeCell ref="J60:J61"/>
    <mergeCell ref="K60:K61"/>
    <mergeCell ref="A27:A29"/>
    <mergeCell ref="B27:B29"/>
    <mergeCell ref="C27:C29"/>
    <mergeCell ref="D27:D29"/>
    <mergeCell ref="E27:K27"/>
    <mergeCell ref="E28:E29"/>
    <mergeCell ref="F28:I28"/>
    <mergeCell ref="J28:J29"/>
    <mergeCell ref="K28:K29"/>
    <mergeCell ref="A18:A20"/>
    <mergeCell ref="B18:B20"/>
    <mergeCell ref="C18:C20"/>
    <mergeCell ref="D18:D20"/>
    <mergeCell ref="E18:K18"/>
    <mergeCell ref="E19:E20"/>
    <mergeCell ref="F19:I19"/>
    <mergeCell ref="J19:J20"/>
    <mergeCell ref="K19:K20"/>
  </mergeCells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workbookViewId="0">
      <selection activeCell="E22" sqref="E22"/>
    </sheetView>
  </sheetViews>
  <sheetFormatPr defaultRowHeight="12.75"/>
  <cols>
    <col min="3" max="3" width="77.7109375" bestFit="1" customWidth="1"/>
    <col min="4" max="4" width="25.42578125" customWidth="1"/>
    <col min="5" max="5" width="25" bestFit="1" customWidth="1"/>
  </cols>
  <sheetData>
    <row r="1" spans="1:5">
      <c r="A1" s="53" t="s">
        <v>108</v>
      </c>
      <c r="B1" s="54"/>
    </row>
    <row r="2" spans="1:5">
      <c r="A2" s="53" t="s">
        <v>553</v>
      </c>
      <c r="B2" s="54"/>
      <c r="E2" s="124" t="s">
        <v>959</v>
      </c>
    </row>
    <row r="3" spans="1:5">
      <c r="A3" s="53" t="s">
        <v>624</v>
      </c>
      <c r="B3" s="54"/>
      <c r="D3" s="55"/>
    </row>
    <row r="4" spans="1:5">
      <c r="A4" s="53"/>
      <c r="B4" s="54"/>
    </row>
    <row r="5" spans="1:5" ht="15">
      <c r="A5" s="53"/>
      <c r="C5" s="56" t="s">
        <v>994</v>
      </c>
    </row>
    <row r="6" spans="1:5">
      <c r="A6" s="57"/>
      <c r="B6" s="58"/>
      <c r="C6" s="59"/>
      <c r="D6" s="47"/>
    </row>
    <row r="7" spans="1:5">
      <c r="A7" s="60" t="str">
        <f>"ФИЛИЈАЛА:   " &amp; Filijala</f>
        <v>ФИЛИЈАЛА:   05 СОМБОР</v>
      </c>
      <c r="B7" s="61"/>
      <c r="C7" s="47"/>
      <c r="D7" s="47"/>
    </row>
    <row r="8" spans="1:5">
      <c r="A8" s="60" t="str">
        <f>"ЗДРАВСТВЕНА УСТАНОВА:  " &amp; ZU</f>
        <v>ЗДРАВСТВЕНА УСТАНОВА:  00205005 ЗЈЗ СОМБОР</v>
      </c>
      <c r="B8" s="61"/>
      <c r="C8" s="47"/>
      <c r="D8" s="47"/>
    </row>
    <row r="9" spans="1:5">
      <c r="A9" s="57"/>
      <c r="B9" s="61"/>
      <c r="C9" s="47"/>
      <c r="D9" s="47"/>
    </row>
    <row r="10" spans="1:5" ht="13.5" thickBot="1">
      <c r="E10" s="62" t="s">
        <v>246</v>
      </c>
    </row>
    <row r="11" spans="1:5">
      <c r="A11" s="243" t="s">
        <v>247</v>
      </c>
      <c r="B11" s="244"/>
      <c r="C11" s="63" t="s">
        <v>248</v>
      </c>
      <c r="D11" s="64" t="s">
        <v>262</v>
      </c>
      <c r="E11" s="65" t="s">
        <v>263</v>
      </c>
    </row>
    <row r="12" spans="1:5">
      <c r="A12" s="66">
        <v>1</v>
      </c>
      <c r="B12" s="67">
        <v>2</v>
      </c>
      <c r="C12" s="67">
        <v>3</v>
      </c>
      <c r="D12" s="68">
        <v>4</v>
      </c>
      <c r="E12" s="69">
        <v>5</v>
      </c>
    </row>
    <row r="13" spans="1:5" ht="24" customHeight="1">
      <c r="A13" s="70" t="s">
        <v>107</v>
      </c>
      <c r="B13" s="71"/>
      <c r="C13" s="72" t="s">
        <v>988</v>
      </c>
      <c r="D13" s="73">
        <f>D14+D15</f>
        <v>3831</v>
      </c>
      <c r="E13" s="74">
        <f>E14+E15</f>
        <v>1489</v>
      </c>
    </row>
    <row r="14" spans="1:5" ht="24" customHeight="1">
      <c r="A14" s="75"/>
      <c r="B14" s="76" t="s">
        <v>236</v>
      </c>
      <c r="C14" s="77" t="s">
        <v>249</v>
      </c>
      <c r="D14" s="78">
        <v>3829</v>
      </c>
      <c r="E14" s="79">
        <v>1489</v>
      </c>
    </row>
    <row r="15" spans="1:5" ht="24" customHeight="1">
      <c r="A15" s="75"/>
      <c r="B15" s="76" t="s">
        <v>237</v>
      </c>
      <c r="C15" s="77" t="s">
        <v>250</v>
      </c>
      <c r="D15" s="78">
        <v>2</v>
      </c>
      <c r="E15" s="79"/>
    </row>
    <row r="16" spans="1:5" ht="24" customHeight="1">
      <c r="A16" s="70" t="s">
        <v>238</v>
      </c>
      <c r="B16" s="71"/>
      <c r="C16" s="80" t="s">
        <v>989</v>
      </c>
      <c r="D16" s="73">
        <f>D17+D18+D19</f>
        <v>22770</v>
      </c>
      <c r="E16" s="74">
        <f>E17+E18+E19</f>
        <v>8293</v>
      </c>
    </row>
    <row r="17" spans="1:6" ht="24" customHeight="1">
      <c r="A17" s="75"/>
      <c r="B17" s="76" t="s">
        <v>241</v>
      </c>
      <c r="C17" s="77" t="s">
        <v>251</v>
      </c>
      <c r="D17" s="78">
        <v>22770</v>
      </c>
      <c r="E17" s="79">
        <v>8293</v>
      </c>
    </row>
    <row r="18" spans="1:6" ht="24" customHeight="1">
      <c r="A18" s="75"/>
      <c r="B18" s="76" t="s">
        <v>242</v>
      </c>
      <c r="C18" s="77" t="s">
        <v>252</v>
      </c>
      <c r="D18" s="78"/>
      <c r="E18" s="79"/>
    </row>
    <row r="19" spans="1:6" ht="24" customHeight="1">
      <c r="A19" s="75"/>
      <c r="B19" s="76" t="s">
        <v>243</v>
      </c>
      <c r="C19" s="77" t="s">
        <v>253</v>
      </c>
      <c r="D19" s="78"/>
      <c r="E19" s="79"/>
    </row>
    <row r="20" spans="1:6" ht="24" customHeight="1">
      <c r="A20" s="70" t="s">
        <v>239</v>
      </c>
      <c r="B20" s="71"/>
      <c r="C20" s="80" t="s">
        <v>990</v>
      </c>
      <c r="D20" s="73">
        <f>D21+D22+D23</f>
        <v>26231</v>
      </c>
      <c r="E20" s="74">
        <f>E21+E22+E23</f>
        <v>9782</v>
      </c>
    </row>
    <row r="21" spans="1:6" ht="24" customHeight="1">
      <c r="A21" s="75"/>
      <c r="B21" s="76" t="s">
        <v>254</v>
      </c>
      <c r="C21" s="77" t="s">
        <v>255</v>
      </c>
      <c r="D21" s="78">
        <v>26231</v>
      </c>
      <c r="E21" s="79">
        <v>9782</v>
      </c>
    </row>
    <row r="22" spans="1:6" ht="24" customHeight="1">
      <c r="A22" s="75"/>
      <c r="B22" s="76" t="s">
        <v>256</v>
      </c>
      <c r="C22" s="77" t="s">
        <v>257</v>
      </c>
      <c r="D22" s="78"/>
      <c r="E22" s="79"/>
    </row>
    <row r="23" spans="1:6" ht="24" customHeight="1">
      <c r="A23" s="75"/>
      <c r="B23" s="76" t="s">
        <v>258</v>
      </c>
      <c r="C23" s="77" t="s">
        <v>259</v>
      </c>
      <c r="D23" s="78"/>
      <c r="E23" s="79"/>
    </row>
    <row r="24" spans="1:6" ht="24" customHeight="1">
      <c r="A24" s="70" t="s">
        <v>240</v>
      </c>
      <c r="B24" s="71"/>
      <c r="C24" s="72" t="s">
        <v>991</v>
      </c>
      <c r="D24" s="73">
        <f>D13+D16-D20</f>
        <v>370</v>
      </c>
      <c r="E24" s="73">
        <f>E13+E16-E20</f>
        <v>0</v>
      </c>
      <c r="F24" s="81"/>
    </row>
    <row r="25" spans="1:6" ht="24" customHeight="1">
      <c r="A25" s="75"/>
      <c r="B25" s="76" t="s">
        <v>244</v>
      </c>
      <c r="C25" s="77" t="s">
        <v>260</v>
      </c>
      <c r="D25" s="82">
        <v>363</v>
      </c>
      <c r="E25" s="79"/>
    </row>
    <row r="26" spans="1:6" ht="24" customHeight="1" thickBot="1">
      <c r="A26" s="83"/>
      <c r="B26" s="84" t="s">
        <v>245</v>
      </c>
      <c r="C26" s="85" t="s">
        <v>261</v>
      </c>
      <c r="D26" s="86">
        <v>7</v>
      </c>
      <c r="E26" s="87"/>
    </row>
  </sheetData>
  <sheetProtection password="CCCC" sheet="1"/>
  <mergeCells count="1">
    <mergeCell ref="A11:B11"/>
  </mergeCells>
  <phoneticPr fontId="20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autoLine="0" r:id="rId5">
            <anchor moveWithCells="1">
              <from>
                <xdr:col>4</xdr:col>
                <xdr:colOff>742950</xdr:colOff>
                <xdr:row>3</xdr:row>
                <xdr:rowOff>57150</xdr:rowOff>
              </from>
              <to>
                <xdr:col>4</xdr:col>
                <xdr:colOff>1638300</xdr:colOff>
                <xdr:row>4</xdr:row>
                <xdr:rowOff>161925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H324"/>
  <sheetViews>
    <sheetView showGridLines="0" showRowColHeaders="0" showZeros="0" showOutlineSymbols="0" topLeftCell="A175" zoomScaleNormal="100" zoomScaleSheetLayoutView="124" workbookViewId="0">
      <selection activeCell="D112" sqref="D112"/>
    </sheetView>
  </sheetViews>
  <sheetFormatPr defaultRowHeight="12.75"/>
  <cols>
    <col min="1" max="1" width="8" style="4" customWidth="1"/>
    <col min="2" max="2" width="7.85546875" customWidth="1"/>
    <col min="3" max="3" width="60.42578125" customWidth="1"/>
    <col min="4" max="4" width="13.42578125" customWidth="1"/>
    <col min="5" max="5" width="14.5703125" customWidth="1"/>
    <col min="6" max="6" width="13" customWidth="1"/>
    <col min="7" max="7" width="11.7109375" customWidth="1"/>
    <col min="8" max="8" width="12.42578125" customWidth="1"/>
  </cols>
  <sheetData>
    <row r="1" spans="1:8">
      <c r="A1" s="53" t="s">
        <v>108</v>
      </c>
    </row>
    <row r="2" spans="1:8">
      <c r="A2" s="53" t="s">
        <v>553</v>
      </c>
    </row>
    <row r="3" spans="1:8">
      <c r="A3" s="53" t="s">
        <v>624</v>
      </c>
      <c r="D3" s="124"/>
      <c r="E3" s="124"/>
      <c r="F3" s="124"/>
      <c r="G3" s="124"/>
      <c r="H3" s="124" t="s">
        <v>730</v>
      </c>
    </row>
    <row r="6" spans="1:8" ht="9" customHeight="1"/>
    <row r="7" spans="1:8">
      <c r="A7" s="60" t="str">
        <f>"ФИЛИЈАЛА:   " &amp; Filijala</f>
        <v>ФИЛИЈАЛА:   05 СОМБОР</v>
      </c>
      <c r="B7" s="125"/>
      <c r="C7" s="126"/>
      <c r="D7" s="126"/>
      <c r="E7" s="126"/>
      <c r="F7" s="126"/>
      <c r="G7" s="126"/>
    </row>
    <row r="8" spans="1:8" ht="18.75" customHeight="1">
      <c r="A8" s="60" t="str">
        <f>"ЗДРАВСТВЕНА УСТАНОВА:  " &amp; ZU</f>
        <v>ЗДРАВСТВЕНА УСТАНОВА:  00205005 ЗЈЗ СОМБОР</v>
      </c>
      <c r="B8" s="125"/>
      <c r="C8" s="126"/>
      <c r="D8" s="126"/>
      <c r="E8" s="126"/>
      <c r="F8" s="126"/>
      <c r="G8" s="126"/>
    </row>
    <row r="9" spans="1:8" ht="9.75" customHeight="1">
      <c r="A9" s="127"/>
      <c r="B9" s="125"/>
      <c r="C9" s="128"/>
      <c r="D9" s="129"/>
      <c r="E9" s="129"/>
      <c r="F9" s="129"/>
      <c r="G9" s="129"/>
    </row>
    <row r="10" spans="1:8" ht="7.5" customHeight="1">
      <c r="A10" s="127"/>
      <c r="B10" s="125"/>
      <c r="C10" s="128"/>
      <c r="D10" s="130"/>
      <c r="E10" s="130"/>
      <c r="F10" s="130"/>
      <c r="G10" s="130"/>
    </row>
    <row r="11" spans="1:8" ht="6" customHeight="1">
      <c r="A11" s="127"/>
      <c r="B11" s="125"/>
      <c r="C11" s="126"/>
      <c r="D11" s="126"/>
      <c r="E11" s="126"/>
      <c r="F11" s="126"/>
      <c r="G11" s="126"/>
    </row>
    <row r="12" spans="1:8" ht="1.5" customHeight="1">
      <c r="A12" s="131"/>
      <c r="B12" s="132"/>
      <c r="C12" s="131"/>
      <c r="D12" s="133"/>
      <c r="E12" s="133"/>
      <c r="F12" s="133"/>
      <c r="G12" s="133"/>
    </row>
    <row r="13" spans="1:8" ht="4.5" customHeight="1">
      <c r="A13" s="134"/>
      <c r="B13" s="132"/>
      <c r="C13" s="131"/>
      <c r="D13" s="133"/>
      <c r="E13" s="133"/>
      <c r="F13" s="133"/>
      <c r="G13" s="133"/>
    </row>
    <row r="14" spans="1:8" ht="18.75">
      <c r="A14" s="135" t="s">
        <v>731</v>
      </c>
      <c r="B14" s="135"/>
      <c r="C14" s="135"/>
      <c r="D14" s="135"/>
      <c r="E14" s="135"/>
      <c r="F14" s="135"/>
      <c r="G14" s="135"/>
    </row>
    <row r="15" spans="1:8" ht="19.5" customHeight="1">
      <c r="A15" s="136" t="s">
        <v>987</v>
      </c>
      <c r="B15" s="1"/>
      <c r="C15" s="1"/>
      <c r="D15" s="1"/>
      <c r="E15" s="1"/>
      <c r="F15" s="1"/>
      <c r="G15" s="1"/>
    </row>
    <row r="16" spans="1:8" ht="36" customHeight="1">
      <c r="A16" s="3" t="s">
        <v>594</v>
      </c>
    </row>
    <row r="17" spans="1:8" ht="18" customHeight="1" thickBot="1">
      <c r="D17" s="88"/>
      <c r="E17" s="88"/>
      <c r="F17" s="88"/>
      <c r="G17" s="88"/>
      <c r="H17" s="102" t="s">
        <v>246</v>
      </c>
    </row>
    <row r="18" spans="1:8" ht="24" customHeight="1">
      <c r="A18" s="225" t="s">
        <v>680</v>
      </c>
      <c r="B18" s="227" t="s">
        <v>681</v>
      </c>
      <c r="C18" s="227" t="s">
        <v>682</v>
      </c>
      <c r="D18" s="247" t="s">
        <v>973</v>
      </c>
      <c r="E18" s="247" t="s">
        <v>968</v>
      </c>
      <c r="F18" s="247" t="s">
        <v>983</v>
      </c>
      <c r="G18" s="251" t="s">
        <v>982</v>
      </c>
      <c r="H18" s="253" t="s">
        <v>965</v>
      </c>
    </row>
    <row r="19" spans="1:8" ht="35.25" customHeight="1">
      <c r="A19" s="226"/>
      <c r="B19" s="228"/>
      <c r="C19" s="229"/>
      <c r="D19" s="248"/>
      <c r="E19" s="248"/>
      <c r="F19" s="248"/>
      <c r="G19" s="252"/>
      <c r="H19" s="254"/>
    </row>
    <row r="20" spans="1:8" ht="45" customHeight="1">
      <c r="A20" s="226"/>
      <c r="B20" s="228"/>
      <c r="C20" s="229"/>
      <c r="D20" s="248"/>
      <c r="E20" s="248"/>
      <c r="F20" s="248"/>
      <c r="G20" s="252"/>
      <c r="H20" s="254"/>
    </row>
    <row r="21" spans="1:8">
      <c r="A21" s="8">
        <v>1</v>
      </c>
      <c r="B21" s="9">
        <v>2</v>
      </c>
      <c r="C21" s="9">
        <v>3</v>
      </c>
      <c r="D21" s="192">
        <v>4</v>
      </c>
      <c r="E21" s="192">
        <v>5</v>
      </c>
      <c r="F21" s="192" t="s">
        <v>737</v>
      </c>
      <c r="G21" s="192">
        <v>7</v>
      </c>
      <c r="H21" s="10" t="s">
        <v>984</v>
      </c>
    </row>
    <row r="22" spans="1:8" ht="25.5">
      <c r="A22" s="11">
        <v>5001</v>
      </c>
      <c r="B22" s="9"/>
      <c r="C22" s="5" t="s">
        <v>962</v>
      </c>
      <c r="D22" s="193">
        <f>D23</f>
        <v>90</v>
      </c>
      <c r="E22" s="193">
        <f>E23</f>
        <v>0</v>
      </c>
      <c r="F22" s="213">
        <f>F23</f>
        <v>90</v>
      </c>
      <c r="G22" s="193">
        <f>G23</f>
        <v>0</v>
      </c>
      <c r="H22" s="13">
        <f t="shared" ref="H22:H32" si="0">F22+G22</f>
        <v>90</v>
      </c>
    </row>
    <row r="23" spans="1:8" ht="26.25" customHeight="1">
      <c r="A23" s="11">
        <v>5002</v>
      </c>
      <c r="B23" s="9">
        <v>700000</v>
      </c>
      <c r="C23" s="5" t="s">
        <v>772</v>
      </c>
      <c r="D23" s="193">
        <f>D24+D29</f>
        <v>90</v>
      </c>
      <c r="E23" s="193">
        <f>E24+E29</f>
        <v>0</v>
      </c>
      <c r="F23" s="213">
        <f>F24+F29</f>
        <v>90</v>
      </c>
      <c r="G23" s="193">
        <f>G24+G29</f>
        <v>0</v>
      </c>
      <c r="H23" s="13">
        <f t="shared" si="0"/>
        <v>90</v>
      </c>
    </row>
    <row r="24" spans="1:8" ht="26.25" customHeight="1">
      <c r="A24" s="8">
        <v>5094</v>
      </c>
      <c r="B24" s="9">
        <v>770000</v>
      </c>
      <c r="C24" s="5" t="s">
        <v>773</v>
      </c>
      <c r="D24" s="193">
        <f>D25+D27</f>
        <v>0</v>
      </c>
      <c r="E24" s="193">
        <f>E25+E27</f>
        <v>0</v>
      </c>
      <c r="F24" s="213">
        <f>F25+F27</f>
        <v>0</v>
      </c>
      <c r="G24" s="193">
        <f>G25+G27</f>
        <v>0</v>
      </c>
      <c r="H24" s="13">
        <f t="shared" si="0"/>
        <v>0</v>
      </c>
    </row>
    <row r="25" spans="1:8" ht="24.75" customHeight="1">
      <c r="A25" s="8">
        <v>5095</v>
      </c>
      <c r="B25" s="9">
        <v>771000</v>
      </c>
      <c r="C25" s="5" t="s">
        <v>774</v>
      </c>
      <c r="D25" s="193">
        <f>D26</f>
        <v>0</v>
      </c>
      <c r="E25" s="193">
        <f>E26</f>
        <v>0</v>
      </c>
      <c r="F25" s="213">
        <f>F26</f>
        <v>0</v>
      </c>
      <c r="G25" s="193">
        <f>G26</f>
        <v>0</v>
      </c>
      <c r="H25" s="13">
        <f t="shared" si="0"/>
        <v>0</v>
      </c>
    </row>
    <row r="26" spans="1:8">
      <c r="A26" s="14">
        <v>5096</v>
      </c>
      <c r="B26" s="15">
        <v>771100</v>
      </c>
      <c r="C26" s="6" t="s">
        <v>415</v>
      </c>
      <c r="D26" s="194"/>
      <c r="E26" s="194"/>
      <c r="F26" s="214">
        <f>D26+E26</f>
        <v>0</v>
      </c>
      <c r="G26" s="194"/>
      <c r="H26" s="13">
        <f t="shared" si="0"/>
        <v>0</v>
      </c>
    </row>
    <row r="27" spans="1:8" ht="25.5">
      <c r="A27" s="8">
        <v>5097</v>
      </c>
      <c r="B27" s="9">
        <v>772000</v>
      </c>
      <c r="C27" s="5" t="s">
        <v>775</v>
      </c>
      <c r="D27" s="193">
        <f>D28</f>
        <v>0</v>
      </c>
      <c r="E27" s="193">
        <f>E28</f>
        <v>0</v>
      </c>
      <c r="F27" s="213">
        <f>F28</f>
        <v>0</v>
      </c>
      <c r="G27" s="193">
        <f>G28</f>
        <v>0</v>
      </c>
      <c r="H27" s="13">
        <f t="shared" si="0"/>
        <v>0</v>
      </c>
    </row>
    <row r="28" spans="1:8">
      <c r="A28" s="14">
        <v>5098</v>
      </c>
      <c r="B28" s="15">
        <v>772100</v>
      </c>
      <c r="C28" s="6" t="s">
        <v>416</v>
      </c>
      <c r="D28" s="194"/>
      <c r="E28" s="194"/>
      <c r="F28" s="214">
        <f>D28+E28</f>
        <v>0</v>
      </c>
      <c r="G28" s="194"/>
      <c r="H28" s="13">
        <f t="shared" si="0"/>
        <v>0</v>
      </c>
    </row>
    <row r="29" spans="1:8" ht="25.5">
      <c r="A29" s="8">
        <v>5099</v>
      </c>
      <c r="B29" s="9">
        <v>780000</v>
      </c>
      <c r="C29" s="5" t="s">
        <v>776</v>
      </c>
      <c r="D29" s="193">
        <f t="shared" ref="D29:G30" si="1">D30</f>
        <v>90</v>
      </c>
      <c r="E29" s="193">
        <f t="shared" si="1"/>
        <v>0</v>
      </c>
      <c r="F29" s="213">
        <f t="shared" si="1"/>
        <v>90</v>
      </c>
      <c r="G29" s="193">
        <f t="shared" si="1"/>
        <v>0</v>
      </c>
      <c r="H29" s="13">
        <f t="shared" si="0"/>
        <v>90</v>
      </c>
    </row>
    <row r="30" spans="1:8" ht="25.5">
      <c r="A30" s="8">
        <v>5100</v>
      </c>
      <c r="B30" s="9">
        <v>781000</v>
      </c>
      <c r="C30" s="5" t="s">
        <v>777</v>
      </c>
      <c r="D30" s="193">
        <f t="shared" si="1"/>
        <v>90</v>
      </c>
      <c r="E30" s="193">
        <f t="shared" si="1"/>
        <v>0</v>
      </c>
      <c r="F30" s="213">
        <f t="shared" si="1"/>
        <v>90</v>
      </c>
      <c r="G30" s="193">
        <f t="shared" si="1"/>
        <v>0</v>
      </c>
      <c r="H30" s="13">
        <f t="shared" si="0"/>
        <v>90</v>
      </c>
    </row>
    <row r="31" spans="1:8">
      <c r="A31" s="14">
        <v>5101</v>
      </c>
      <c r="B31" s="15">
        <v>781100</v>
      </c>
      <c r="C31" s="6" t="s">
        <v>608</v>
      </c>
      <c r="D31" s="194">
        <v>90</v>
      </c>
      <c r="E31" s="194"/>
      <c r="F31" s="214">
        <f>D31+E31</f>
        <v>90</v>
      </c>
      <c r="G31" s="194"/>
      <c r="H31" s="13">
        <f t="shared" si="0"/>
        <v>90</v>
      </c>
    </row>
    <row r="32" spans="1:8" ht="13.5" thickBot="1">
      <c r="A32" s="21">
        <v>5171</v>
      </c>
      <c r="B32" s="22"/>
      <c r="C32" s="23" t="s">
        <v>963</v>
      </c>
      <c r="D32" s="195">
        <f>D22</f>
        <v>90</v>
      </c>
      <c r="E32" s="195">
        <f>E22</f>
        <v>0</v>
      </c>
      <c r="F32" s="215">
        <f>F22</f>
        <v>90</v>
      </c>
      <c r="G32" s="195">
        <f>G22</f>
        <v>0</v>
      </c>
      <c r="H32" s="25">
        <f t="shared" si="0"/>
        <v>90</v>
      </c>
    </row>
    <row r="33" spans="1:7">
      <c r="A33" s="137"/>
      <c r="B33" s="138"/>
      <c r="C33" s="138"/>
      <c r="D33" s="138"/>
      <c r="E33" s="138"/>
      <c r="F33" s="138"/>
      <c r="G33" s="138"/>
    </row>
    <row r="34" spans="1:7" ht="9" customHeight="1">
      <c r="A34" s="137"/>
      <c r="B34" s="138"/>
      <c r="C34" s="138"/>
      <c r="D34" s="138"/>
      <c r="E34" s="138"/>
      <c r="F34" s="138"/>
      <c r="G34" s="138"/>
    </row>
    <row r="35" spans="1:7">
      <c r="A35" s="3" t="s">
        <v>518</v>
      </c>
      <c r="B35" s="138"/>
      <c r="C35" s="138"/>
      <c r="D35" s="138"/>
      <c r="E35" s="138"/>
      <c r="F35" s="138"/>
      <c r="G35" s="138"/>
    </row>
    <row r="36" spans="1:7" ht="13.5" thickBot="1">
      <c r="A36" s="137"/>
      <c r="B36" s="138"/>
      <c r="C36" s="138"/>
      <c r="D36" s="138"/>
      <c r="E36" s="138"/>
      <c r="F36" s="138"/>
      <c r="G36" s="138"/>
    </row>
    <row r="37" spans="1:7" ht="30" customHeight="1">
      <c r="A37" s="225" t="s">
        <v>680</v>
      </c>
      <c r="B37" s="227" t="s">
        <v>681</v>
      </c>
      <c r="C37" s="227" t="s">
        <v>682</v>
      </c>
      <c r="D37" s="230" t="s">
        <v>985</v>
      </c>
      <c r="E37" s="249"/>
      <c r="F37" s="205"/>
      <c r="G37" s="205"/>
    </row>
    <row r="38" spans="1:7" ht="26.25" customHeight="1">
      <c r="A38" s="236"/>
      <c r="B38" s="237"/>
      <c r="C38" s="237"/>
      <c r="D38" s="240"/>
      <c r="E38" s="250"/>
      <c r="F38" s="206"/>
      <c r="G38" s="206"/>
    </row>
    <row r="39" spans="1:7" ht="30" customHeight="1">
      <c r="A39" s="236"/>
      <c r="B39" s="237"/>
      <c r="C39" s="237"/>
      <c r="D39" s="240"/>
      <c r="E39" s="250"/>
      <c r="F39" s="206"/>
      <c r="G39" s="206"/>
    </row>
    <row r="40" spans="1:7">
      <c r="A40" s="8">
        <v>1</v>
      </c>
      <c r="B40" s="9">
        <v>2</v>
      </c>
      <c r="C40" s="9">
        <v>3</v>
      </c>
      <c r="D40" s="10">
        <v>4</v>
      </c>
      <c r="E40" s="199"/>
      <c r="F40" s="207"/>
      <c r="G40" s="207"/>
    </row>
    <row r="41" spans="1:7" ht="25.5">
      <c r="A41" s="26">
        <v>5172</v>
      </c>
      <c r="B41" s="9"/>
      <c r="C41" s="5" t="s">
        <v>782</v>
      </c>
      <c r="D41" s="13">
        <f>D42+D222</f>
        <v>90</v>
      </c>
      <c r="E41" s="200"/>
      <c r="F41" s="208"/>
      <c r="G41" s="208"/>
    </row>
    <row r="42" spans="1:7" ht="25.5">
      <c r="A42" s="26">
        <v>5173</v>
      </c>
      <c r="B42" s="9">
        <v>400000</v>
      </c>
      <c r="C42" s="5" t="s">
        <v>783</v>
      </c>
      <c r="D42" s="13">
        <f>D43+D65+D114+D129+D157+D170+D186+D201</f>
        <v>90</v>
      </c>
      <c r="E42" s="200"/>
      <c r="F42" s="208"/>
      <c r="G42" s="208"/>
    </row>
    <row r="43" spans="1:7" ht="25.5">
      <c r="A43" s="26">
        <v>5174</v>
      </c>
      <c r="B43" s="9">
        <v>410000</v>
      </c>
      <c r="C43" s="5" t="s">
        <v>784</v>
      </c>
      <c r="D43" s="13">
        <f>D44+D46+D50+D52+D57+D59+D61+D63</f>
        <v>0</v>
      </c>
      <c r="E43" s="200"/>
      <c r="F43" s="208"/>
      <c r="G43" s="208"/>
    </row>
    <row r="44" spans="1:7">
      <c r="A44" s="26">
        <v>5175</v>
      </c>
      <c r="B44" s="9">
        <v>411000</v>
      </c>
      <c r="C44" s="5" t="s">
        <v>785</v>
      </c>
      <c r="D44" s="13">
        <f>D45</f>
        <v>0</v>
      </c>
      <c r="E44" s="200"/>
      <c r="F44" s="208"/>
      <c r="G44" s="208"/>
    </row>
    <row r="45" spans="1:7">
      <c r="A45" s="27">
        <v>5176</v>
      </c>
      <c r="B45" s="15">
        <v>411100</v>
      </c>
      <c r="C45" s="6" t="s">
        <v>535</v>
      </c>
      <c r="D45" s="18"/>
      <c r="E45" s="201"/>
      <c r="F45" s="209"/>
      <c r="G45" s="209"/>
    </row>
    <row r="46" spans="1:7" ht="25.5">
      <c r="A46" s="26">
        <v>5177</v>
      </c>
      <c r="B46" s="9">
        <v>412000</v>
      </c>
      <c r="C46" s="5" t="s">
        <v>786</v>
      </c>
      <c r="D46" s="13">
        <f>SUM(D47:D49)</f>
        <v>0</v>
      </c>
      <c r="E46" s="200"/>
      <c r="F46" s="208"/>
      <c r="G46" s="208"/>
    </row>
    <row r="47" spans="1:7">
      <c r="A47" s="27">
        <v>5178</v>
      </c>
      <c r="B47" s="15">
        <v>412100</v>
      </c>
      <c r="C47" s="6" t="s">
        <v>787</v>
      </c>
      <c r="D47" s="18"/>
      <c r="E47" s="201"/>
      <c r="F47" s="209"/>
      <c r="G47" s="209"/>
    </row>
    <row r="48" spans="1:7">
      <c r="A48" s="27">
        <v>5179</v>
      </c>
      <c r="B48" s="15">
        <v>412200</v>
      </c>
      <c r="C48" s="6" t="s">
        <v>54</v>
      </c>
      <c r="D48" s="18"/>
      <c r="E48" s="201"/>
      <c r="F48" s="209"/>
      <c r="G48" s="209"/>
    </row>
    <row r="49" spans="1:7">
      <c r="A49" s="27">
        <v>5180</v>
      </c>
      <c r="B49" s="15">
        <v>412300</v>
      </c>
      <c r="C49" s="6" t="s">
        <v>55</v>
      </c>
      <c r="D49" s="18"/>
      <c r="E49" s="201"/>
      <c r="F49" s="209"/>
      <c r="G49" s="209"/>
    </row>
    <row r="50" spans="1:7">
      <c r="A50" s="26">
        <v>5181</v>
      </c>
      <c r="B50" s="9">
        <v>413000</v>
      </c>
      <c r="C50" s="5" t="s">
        <v>788</v>
      </c>
      <c r="D50" s="13">
        <f>D51</f>
        <v>0</v>
      </c>
      <c r="E50" s="200"/>
      <c r="F50" s="208"/>
      <c r="G50" s="208"/>
    </row>
    <row r="51" spans="1:7">
      <c r="A51" s="27">
        <v>5182</v>
      </c>
      <c r="B51" s="15">
        <v>413100</v>
      </c>
      <c r="C51" s="6" t="s">
        <v>56</v>
      </c>
      <c r="D51" s="18"/>
      <c r="E51" s="201"/>
      <c r="F51" s="209"/>
      <c r="G51" s="209"/>
    </row>
    <row r="52" spans="1:7">
      <c r="A52" s="26">
        <v>5183</v>
      </c>
      <c r="B52" s="9">
        <v>414000</v>
      </c>
      <c r="C52" s="5" t="s">
        <v>789</v>
      </c>
      <c r="D52" s="13">
        <f>SUM(D53:D56)</f>
        <v>0</v>
      </c>
      <c r="E52" s="200"/>
      <c r="F52" s="208"/>
      <c r="G52" s="208"/>
    </row>
    <row r="53" spans="1:7">
      <c r="A53" s="27">
        <v>5184</v>
      </c>
      <c r="B53" s="15">
        <v>414100</v>
      </c>
      <c r="C53" s="6" t="s">
        <v>536</v>
      </c>
      <c r="D53" s="18"/>
      <c r="E53" s="201"/>
      <c r="F53" s="209"/>
      <c r="G53" s="209"/>
    </row>
    <row r="54" spans="1:7">
      <c r="A54" s="27">
        <v>5185</v>
      </c>
      <c r="B54" s="15">
        <v>414200</v>
      </c>
      <c r="C54" s="6" t="s">
        <v>47</v>
      </c>
      <c r="D54" s="18"/>
      <c r="E54" s="201"/>
      <c r="F54" s="209"/>
      <c r="G54" s="209"/>
    </row>
    <row r="55" spans="1:7">
      <c r="A55" s="27">
        <v>5186</v>
      </c>
      <c r="B55" s="15">
        <v>414300</v>
      </c>
      <c r="C55" s="6" t="s">
        <v>48</v>
      </c>
      <c r="D55" s="18"/>
      <c r="E55" s="201"/>
      <c r="F55" s="209"/>
      <c r="G55" s="209"/>
    </row>
    <row r="56" spans="1:7" ht="25.5">
      <c r="A56" s="27">
        <v>5187</v>
      </c>
      <c r="B56" s="15">
        <v>414400</v>
      </c>
      <c r="C56" s="6" t="s">
        <v>6</v>
      </c>
      <c r="D56" s="18"/>
      <c r="E56" s="201"/>
      <c r="F56" s="209"/>
      <c r="G56" s="209"/>
    </row>
    <row r="57" spans="1:7">
      <c r="A57" s="26">
        <v>5188</v>
      </c>
      <c r="B57" s="9">
        <v>415000</v>
      </c>
      <c r="C57" s="5" t="s">
        <v>790</v>
      </c>
      <c r="D57" s="13">
        <f>D58</f>
        <v>0</v>
      </c>
      <c r="E57" s="200"/>
      <c r="F57" s="208"/>
      <c r="G57" s="208"/>
    </row>
    <row r="58" spans="1:7">
      <c r="A58" s="27">
        <v>5189</v>
      </c>
      <c r="B58" s="15">
        <v>415100</v>
      </c>
      <c r="C58" s="6" t="s">
        <v>7</v>
      </c>
      <c r="D58" s="18"/>
      <c r="E58" s="201"/>
      <c r="F58" s="209"/>
      <c r="G58" s="209"/>
    </row>
    <row r="59" spans="1:7">
      <c r="A59" s="26">
        <v>5190</v>
      </c>
      <c r="B59" s="9">
        <v>416000</v>
      </c>
      <c r="C59" s="5" t="s">
        <v>791</v>
      </c>
      <c r="D59" s="13">
        <f>D60</f>
        <v>0</v>
      </c>
      <c r="E59" s="200"/>
      <c r="F59" s="208"/>
      <c r="G59" s="208"/>
    </row>
    <row r="60" spans="1:7">
      <c r="A60" s="27">
        <v>5191</v>
      </c>
      <c r="B60" s="15">
        <v>416100</v>
      </c>
      <c r="C60" s="6" t="s">
        <v>8</v>
      </c>
      <c r="D60" s="18"/>
      <c r="E60" s="201"/>
      <c r="F60" s="209"/>
      <c r="G60" s="209"/>
    </row>
    <row r="61" spans="1:7">
      <c r="A61" s="26">
        <v>5192</v>
      </c>
      <c r="B61" s="9">
        <v>417000</v>
      </c>
      <c r="C61" s="5" t="s">
        <v>792</v>
      </c>
      <c r="D61" s="13">
        <f>D62</f>
        <v>0</v>
      </c>
      <c r="E61" s="200"/>
      <c r="F61" s="208"/>
      <c r="G61" s="208"/>
    </row>
    <row r="62" spans="1:7">
      <c r="A62" s="27">
        <v>5193</v>
      </c>
      <c r="B62" s="15">
        <v>417100</v>
      </c>
      <c r="C62" s="6" t="s">
        <v>50</v>
      </c>
      <c r="D62" s="18"/>
      <c r="E62" s="201"/>
      <c r="F62" s="209"/>
      <c r="G62" s="209"/>
    </row>
    <row r="63" spans="1:7">
      <c r="A63" s="26">
        <v>5194</v>
      </c>
      <c r="B63" s="9">
        <v>418000</v>
      </c>
      <c r="C63" s="5" t="s">
        <v>793</v>
      </c>
      <c r="D63" s="13">
        <f>D64</f>
        <v>0</v>
      </c>
      <c r="E63" s="200"/>
      <c r="F63" s="208"/>
      <c r="G63" s="208"/>
    </row>
    <row r="64" spans="1:7">
      <c r="A64" s="27">
        <v>5195</v>
      </c>
      <c r="B64" s="15">
        <v>418100</v>
      </c>
      <c r="C64" s="6" t="s">
        <v>49</v>
      </c>
      <c r="D64" s="18"/>
      <c r="E64" s="201"/>
      <c r="F64" s="209"/>
      <c r="G64" s="209"/>
    </row>
    <row r="65" spans="1:7" ht="25.5">
      <c r="A65" s="26">
        <v>5196</v>
      </c>
      <c r="B65" s="9">
        <v>420000</v>
      </c>
      <c r="C65" s="5" t="s">
        <v>794</v>
      </c>
      <c r="D65" s="13">
        <f>D66+D78+D84+D93+D101+D104</f>
        <v>90</v>
      </c>
      <c r="E65" s="200"/>
      <c r="F65" s="208"/>
      <c r="G65" s="208"/>
    </row>
    <row r="66" spans="1:7">
      <c r="A66" s="26">
        <v>5197</v>
      </c>
      <c r="B66" s="9">
        <v>421000</v>
      </c>
      <c r="C66" s="5" t="s">
        <v>795</v>
      </c>
      <c r="D66" s="13">
        <f>SUM(D67:D77)</f>
        <v>0</v>
      </c>
      <c r="E66" s="200"/>
      <c r="F66" s="208"/>
      <c r="G66" s="208"/>
    </row>
    <row r="67" spans="1:7">
      <c r="A67" s="27">
        <v>5198</v>
      </c>
      <c r="B67" s="15">
        <v>421100</v>
      </c>
      <c r="C67" s="6" t="s">
        <v>51</v>
      </c>
      <c r="D67" s="18"/>
      <c r="E67" s="201"/>
      <c r="F67" s="209"/>
      <c r="G67" s="209"/>
    </row>
    <row r="68" spans="1:7">
      <c r="A68" s="27">
        <v>5199</v>
      </c>
      <c r="B68" s="15">
        <v>421200</v>
      </c>
      <c r="C68" s="6" t="s">
        <v>52</v>
      </c>
      <c r="D68" s="18"/>
      <c r="E68" s="201"/>
      <c r="F68" s="209"/>
      <c r="G68" s="209"/>
    </row>
    <row r="69" spans="1:7" ht="21.75" customHeight="1">
      <c r="A69" s="226" t="s">
        <v>680</v>
      </c>
      <c r="B69" s="228" t="s">
        <v>681</v>
      </c>
      <c r="C69" s="228" t="s">
        <v>682</v>
      </c>
      <c r="D69" s="232" t="s">
        <v>985</v>
      </c>
      <c r="E69" s="249"/>
      <c r="F69" s="205"/>
      <c r="G69" s="205"/>
    </row>
    <row r="70" spans="1:7" ht="29.25" customHeight="1">
      <c r="A70" s="236"/>
      <c r="B70" s="237"/>
      <c r="C70" s="237"/>
      <c r="D70" s="240"/>
      <c r="E70" s="250"/>
      <c r="F70" s="206"/>
      <c r="G70" s="206"/>
    </row>
    <row r="71" spans="1:7" ht="29.25" customHeight="1">
      <c r="A71" s="236"/>
      <c r="B71" s="237"/>
      <c r="C71" s="237"/>
      <c r="D71" s="240"/>
      <c r="E71" s="250"/>
      <c r="F71" s="206"/>
      <c r="G71" s="206"/>
    </row>
    <row r="72" spans="1:7">
      <c r="A72" s="8">
        <v>1</v>
      </c>
      <c r="B72" s="9">
        <v>2</v>
      </c>
      <c r="C72" s="9">
        <v>3</v>
      </c>
      <c r="D72" s="139" t="s">
        <v>572</v>
      </c>
      <c r="E72" s="202"/>
      <c r="F72" s="210"/>
      <c r="G72" s="210"/>
    </row>
    <row r="73" spans="1:7">
      <c r="A73" s="27">
        <v>5200</v>
      </c>
      <c r="B73" s="15">
        <v>421300</v>
      </c>
      <c r="C73" s="6" t="s">
        <v>53</v>
      </c>
      <c r="D73" s="18"/>
      <c r="E73" s="201"/>
      <c r="F73" s="209"/>
      <c r="G73" s="209"/>
    </row>
    <row r="74" spans="1:7">
      <c r="A74" s="27">
        <v>5201</v>
      </c>
      <c r="B74" s="15">
        <v>421400</v>
      </c>
      <c r="C74" s="6" t="s">
        <v>100</v>
      </c>
      <c r="D74" s="18"/>
      <c r="E74" s="201"/>
      <c r="F74" s="209"/>
      <c r="G74" s="209"/>
    </row>
    <row r="75" spans="1:7">
      <c r="A75" s="27">
        <v>5202</v>
      </c>
      <c r="B75" s="15">
        <v>421500</v>
      </c>
      <c r="C75" s="6" t="s">
        <v>101</v>
      </c>
      <c r="D75" s="18"/>
      <c r="E75" s="201"/>
      <c r="F75" s="209"/>
      <c r="G75" s="209"/>
    </row>
    <row r="76" spans="1:7">
      <c r="A76" s="27">
        <v>5203</v>
      </c>
      <c r="B76" s="15">
        <v>421600</v>
      </c>
      <c r="C76" s="6" t="s">
        <v>102</v>
      </c>
      <c r="D76" s="18"/>
      <c r="E76" s="201"/>
      <c r="F76" s="209"/>
      <c r="G76" s="209"/>
    </row>
    <row r="77" spans="1:7">
      <c r="A77" s="27">
        <v>5204</v>
      </c>
      <c r="B77" s="15">
        <v>421900</v>
      </c>
      <c r="C77" s="6" t="s">
        <v>727</v>
      </c>
      <c r="D77" s="18"/>
      <c r="E77" s="201"/>
      <c r="F77" s="209"/>
      <c r="G77" s="209"/>
    </row>
    <row r="78" spans="1:7">
      <c r="A78" s="26">
        <v>5205</v>
      </c>
      <c r="B78" s="9">
        <v>422000</v>
      </c>
      <c r="C78" s="5" t="s">
        <v>796</v>
      </c>
      <c r="D78" s="13">
        <f>SUM(D79:D83)</f>
        <v>0</v>
      </c>
      <c r="E78" s="200"/>
      <c r="F78" s="208"/>
      <c r="G78" s="208"/>
    </row>
    <row r="79" spans="1:7">
      <c r="A79" s="27">
        <v>5206</v>
      </c>
      <c r="B79" s="15">
        <v>422100</v>
      </c>
      <c r="C79" s="6" t="s">
        <v>45</v>
      </c>
      <c r="D79" s="18"/>
      <c r="E79" s="201"/>
      <c r="F79" s="209"/>
      <c r="G79" s="209"/>
    </row>
    <row r="80" spans="1:7">
      <c r="A80" s="27">
        <v>5207</v>
      </c>
      <c r="B80" s="15">
        <v>422200</v>
      </c>
      <c r="C80" s="6" t="s">
        <v>355</v>
      </c>
      <c r="D80" s="18"/>
      <c r="E80" s="201"/>
      <c r="F80" s="209"/>
      <c r="G80" s="209"/>
    </row>
    <row r="81" spans="1:7">
      <c r="A81" s="27">
        <v>5208</v>
      </c>
      <c r="B81" s="15">
        <v>422300</v>
      </c>
      <c r="C81" s="6" t="s">
        <v>356</v>
      </c>
      <c r="D81" s="18"/>
      <c r="E81" s="201"/>
      <c r="F81" s="209"/>
      <c r="G81" s="209"/>
    </row>
    <row r="82" spans="1:7">
      <c r="A82" s="27">
        <v>5209</v>
      </c>
      <c r="B82" s="15">
        <v>422400</v>
      </c>
      <c r="C82" s="6" t="s">
        <v>9</v>
      </c>
      <c r="D82" s="18"/>
      <c r="E82" s="201"/>
      <c r="F82" s="209"/>
      <c r="G82" s="209"/>
    </row>
    <row r="83" spans="1:7">
      <c r="A83" s="27">
        <v>5210</v>
      </c>
      <c r="B83" s="15">
        <v>422900</v>
      </c>
      <c r="C83" s="6" t="s">
        <v>357</v>
      </c>
      <c r="D83" s="18"/>
      <c r="E83" s="201"/>
      <c r="F83" s="209"/>
      <c r="G83" s="209"/>
    </row>
    <row r="84" spans="1:7">
      <c r="A84" s="26">
        <v>5211</v>
      </c>
      <c r="B84" s="9">
        <v>423000</v>
      </c>
      <c r="C84" s="5" t="s">
        <v>797</v>
      </c>
      <c r="D84" s="13">
        <f>SUM(D85:D92)</f>
        <v>0</v>
      </c>
      <c r="E84" s="200"/>
      <c r="F84" s="208"/>
      <c r="G84" s="208"/>
    </row>
    <row r="85" spans="1:7">
      <c r="A85" s="27">
        <v>5212</v>
      </c>
      <c r="B85" s="15">
        <v>423100</v>
      </c>
      <c r="C85" s="6" t="s">
        <v>358</v>
      </c>
      <c r="D85" s="18"/>
      <c r="E85" s="201"/>
      <c r="F85" s="209"/>
      <c r="G85" s="209"/>
    </row>
    <row r="86" spans="1:7">
      <c r="A86" s="27">
        <v>5213</v>
      </c>
      <c r="B86" s="15">
        <v>423200</v>
      </c>
      <c r="C86" s="6" t="s">
        <v>359</v>
      </c>
      <c r="D86" s="18"/>
      <c r="E86" s="201"/>
      <c r="F86" s="209"/>
      <c r="G86" s="209"/>
    </row>
    <row r="87" spans="1:7">
      <c r="A87" s="27">
        <v>5214</v>
      </c>
      <c r="B87" s="15">
        <v>423300</v>
      </c>
      <c r="C87" s="6" t="s">
        <v>360</v>
      </c>
      <c r="D87" s="18"/>
      <c r="E87" s="201"/>
      <c r="F87" s="209"/>
      <c r="G87" s="209"/>
    </row>
    <row r="88" spans="1:7">
      <c r="A88" s="27">
        <v>5215</v>
      </c>
      <c r="B88" s="15">
        <v>423400</v>
      </c>
      <c r="C88" s="6" t="s">
        <v>382</v>
      </c>
      <c r="D88" s="18"/>
      <c r="E88" s="201"/>
      <c r="F88" s="209"/>
      <c r="G88" s="209"/>
    </row>
    <row r="89" spans="1:7">
      <c r="A89" s="27">
        <v>5216</v>
      </c>
      <c r="B89" s="15">
        <v>423500</v>
      </c>
      <c r="C89" s="6" t="s">
        <v>381</v>
      </c>
      <c r="D89" s="18"/>
      <c r="E89" s="201"/>
      <c r="F89" s="209"/>
      <c r="G89" s="209"/>
    </row>
    <row r="90" spans="1:7">
      <c r="A90" s="27">
        <v>5217</v>
      </c>
      <c r="B90" s="15">
        <v>423600</v>
      </c>
      <c r="C90" s="6" t="s">
        <v>398</v>
      </c>
      <c r="D90" s="18"/>
      <c r="E90" s="201"/>
      <c r="F90" s="209"/>
      <c r="G90" s="209"/>
    </row>
    <row r="91" spans="1:7">
      <c r="A91" s="27">
        <v>5218</v>
      </c>
      <c r="B91" s="15">
        <v>423700</v>
      </c>
      <c r="C91" s="6" t="s">
        <v>399</v>
      </c>
      <c r="D91" s="18"/>
      <c r="E91" s="201"/>
      <c r="F91" s="209"/>
      <c r="G91" s="209"/>
    </row>
    <row r="92" spans="1:7">
      <c r="A92" s="27">
        <v>5219</v>
      </c>
      <c r="B92" s="15">
        <v>423900</v>
      </c>
      <c r="C92" s="6" t="s">
        <v>400</v>
      </c>
      <c r="D92" s="18"/>
      <c r="E92" s="201"/>
      <c r="F92" s="209"/>
      <c r="G92" s="209"/>
    </row>
    <row r="93" spans="1:7">
      <c r="A93" s="26">
        <v>5220</v>
      </c>
      <c r="B93" s="9">
        <v>424000</v>
      </c>
      <c r="C93" s="5" t="s">
        <v>798</v>
      </c>
      <c r="D93" s="13">
        <f>SUM(D94:D100)</f>
        <v>0</v>
      </c>
      <c r="E93" s="200"/>
      <c r="F93" s="208"/>
      <c r="G93" s="208"/>
    </row>
    <row r="94" spans="1:7">
      <c r="A94" s="27">
        <v>5221</v>
      </c>
      <c r="B94" s="15">
        <v>424100</v>
      </c>
      <c r="C94" s="6" t="s">
        <v>401</v>
      </c>
      <c r="D94" s="18"/>
      <c r="E94" s="201"/>
      <c r="F94" s="209"/>
      <c r="G94" s="209"/>
    </row>
    <row r="95" spans="1:7">
      <c r="A95" s="27">
        <v>5222</v>
      </c>
      <c r="B95" s="15">
        <v>424200</v>
      </c>
      <c r="C95" s="6" t="s">
        <v>402</v>
      </c>
      <c r="D95" s="18"/>
      <c r="E95" s="201"/>
      <c r="F95" s="209"/>
      <c r="G95" s="209"/>
    </row>
    <row r="96" spans="1:7">
      <c r="A96" s="27">
        <v>5223</v>
      </c>
      <c r="B96" s="15">
        <v>424300</v>
      </c>
      <c r="C96" s="6" t="s">
        <v>403</v>
      </c>
      <c r="D96" s="18"/>
      <c r="E96" s="201"/>
      <c r="F96" s="209"/>
      <c r="G96" s="209"/>
    </row>
    <row r="97" spans="1:7">
      <c r="A97" s="27">
        <v>5224</v>
      </c>
      <c r="B97" s="15">
        <v>424400</v>
      </c>
      <c r="C97" s="6" t="s">
        <v>643</v>
      </c>
      <c r="D97" s="18"/>
      <c r="E97" s="201"/>
      <c r="F97" s="209"/>
      <c r="G97" s="209"/>
    </row>
    <row r="98" spans="1:7">
      <c r="A98" s="27">
        <v>5225</v>
      </c>
      <c r="B98" s="15">
        <v>424500</v>
      </c>
      <c r="C98" s="6" t="s">
        <v>644</v>
      </c>
      <c r="D98" s="18"/>
      <c r="E98" s="201"/>
      <c r="F98" s="209"/>
      <c r="G98" s="209"/>
    </row>
    <row r="99" spans="1:7">
      <c r="A99" s="27">
        <v>5226</v>
      </c>
      <c r="B99" s="15">
        <v>424600</v>
      </c>
      <c r="C99" s="6" t="s">
        <v>519</v>
      </c>
      <c r="D99" s="18"/>
      <c r="E99" s="201"/>
      <c r="F99" s="209"/>
      <c r="G99" s="209"/>
    </row>
    <row r="100" spans="1:7">
      <c r="A100" s="27">
        <v>5227</v>
      </c>
      <c r="B100" s="15">
        <v>424900</v>
      </c>
      <c r="C100" s="6" t="s">
        <v>520</v>
      </c>
      <c r="D100" s="18"/>
      <c r="E100" s="201"/>
      <c r="F100" s="209"/>
      <c r="G100" s="209"/>
    </row>
    <row r="101" spans="1:7">
      <c r="A101" s="26">
        <v>5228</v>
      </c>
      <c r="B101" s="9">
        <v>425000</v>
      </c>
      <c r="C101" s="5" t="s">
        <v>799</v>
      </c>
      <c r="D101" s="13">
        <f>D102+D103</f>
        <v>0</v>
      </c>
      <c r="E101" s="200"/>
      <c r="F101" s="208"/>
      <c r="G101" s="208"/>
    </row>
    <row r="102" spans="1:7">
      <c r="A102" s="27">
        <v>5229</v>
      </c>
      <c r="B102" s="15">
        <v>425100</v>
      </c>
      <c r="C102" s="6" t="s">
        <v>132</v>
      </c>
      <c r="D102" s="18"/>
      <c r="E102" s="201"/>
      <c r="F102" s="209"/>
      <c r="G102" s="209"/>
    </row>
    <row r="103" spans="1:7">
      <c r="A103" s="27">
        <v>5230</v>
      </c>
      <c r="B103" s="15">
        <v>425200</v>
      </c>
      <c r="C103" s="6" t="s">
        <v>133</v>
      </c>
      <c r="D103" s="18"/>
      <c r="E103" s="201"/>
      <c r="F103" s="209"/>
      <c r="G103" s="209"/>
    </row>
    <row r="104" spans="1:7">
      <c r="A104" s="26">
        <v>5231</v>
      </c>
      <c r="B104" s="9">
        <v>426000</v>
      </c>
      <c r="C104" s="5" t="s">
        <v>800</v>
      </c>
      <c r="D104" s="13">
        <f>SUM(D105:D113)</f>
        <v>90</v>
      </c>
      <c r="E104" s="200"/>
      <c r="F104" s="208"/>
      <c r="G104" s="208"/>
    </row>
    <row r="105" spans="1:7">
      <c r="A105" s="27">
        <v>5232</v>
      </c>
      <c r="B105" s="15">
        <v>426100</v>
      </c>
      <c r="C105" s="6" t="s">
        <v>134</v>
      </c>
      <c r="D105" s="18"/>
      <c r="E105" s="201"/>
      <c r="F105" s="209"/>
      <c r="G105" s="209"/>
    </row>
    <row r="106" spans="1:7">
      <c r="A106" s="27">
        <v>5233</v>
      </c>
      <c r="B106" s="15">
        <v>426200</v>
      </c>
      <c r="C106" s="6" t="s">
        <v>801</v>
      </c>
      <c r="D106" s="18"/>
      <c r="E106" s="201"/>
      <c r="F106" s="209"/>
      <c r="G106" s="209"/>
    </row>
    <row r="107" spans="1:7">
      <c r="A107" s="27">
        <v>5234</v>
      </c>
      <c r="B107" s="15">
        <v>426300</v>
      </c>
      <c r="C107" s="6" t="s">
        <v>135</v>
      </c>
      <c r="D107" s="18"/>
      <c r="E107" s="201"/>
      <c r="F107" s="209"/>
      <c r="G107" s="209"/>
    </row>
    <row r="108" spans="1:7">
      <c r="A108" s="27">
        <v>5235</v>
      </c>
      <c r="B108" s="15">
        <v>426400</v>
      </c>
      <c r="C108" s="6" t="s">
        <v>136</v>
      </c>
      <c r="D108" s="18"/>
      <c r="E108" s="201"/>
      <c r="F108" s="209"/>
      <c r="G108" s="209"/>
    </row>
    <row r="109" spans="1:7">
      <c r="A109" s="27">
        <v>5236</v>
      </c>
      <c r="B109" s="15">
        <v>426500</v>
      </c>
      <c r="C109" s="6" t="s">
        <v>666</v>
      </c>
      <c r="D109" s="18"/>
      <c r="E109" s="201"/>
      <c r="F109" s="209"/>
      <c r="G109" s="209"/>
    </row>
    <row r="110" spans="1:7">
      <c r="A110" s="27">
        <v>5237</v>
      </c>
      <c r="B110" s="15">
        <v>426600</v>
      </c>
      <c r="C110" s="6" t="s">
        <v>667</v>
      </c>
      <c r="D110" s="18"/>
      <c r="E110" s="201"/>
      <c r="F110" s="209"/>
      <c r="G110" s="209"/>
    </row>
    <row r="111" spans="1:7">
      <c r="A111" s="27">
        <v>5238</v>
      </c>
      <c r="B111" s="15">
        <v>426700</v>
      </c>
      <c r="C111" s="6" t="s">
        <v>668</v>
      </c>
      <c r="D111" s="18">
        <v>90</v>
      </c>
      <c r="E111" s="201"/>
      <c r="F111" s="209"/>
      <c r="G111" s="209"/>
    </row>
    <row r="112" spans="1:7">
      <c r="A112" s="27">
        <v>5239</v>
      </c>
      <c r="B112" s="15">
        <v>426800</v>
      </c>
      <c r="C112" s="6" t="s">
        <v>529</v>
      </c>
      <c r="D112" s="18"/>
      <c r="E112" s="201"/>
      <c r="F112" s="209"/>
      <c r="G112" s="209"/>
    </row>
    <row r="113" spans="1:7">
      <c r="A113" s="27">
        <v>5240</v>
      </c>
      <c r="B113" s="15">
        <v>426900</v>
      </c>
      <c r="C113" s="6" t="s">
        <v>669</v>
      </c>
      <c r="D113" s="18"/>
      <c r="E113" s="201"/>
      <c r="F113" s="209"/>
      <c r="G113" s="209"/>
    </row>
    <row r="114" spans="1:7" ht="25.5">
      <c r="A114" s="26">
        <v>5241</v>
      </c>
      <c r="B114" s="9">
        <v>430000</v>
      </c>
      <c r="C114" s="5" t="s">
        <v>802</v>
      </c>
      <c r="D114" s="13">
        <f>D115+D119+D121+D123+D127</f>
        <v>0</v>
      </c>
      <c r="E114" s="200"/>
      <c r="F114" s="208"/>
      <c r="G114" s="208"/>
    </row>
    <row r="115" spans="1:7">
      <c r="A115" s="26">
        <v>5242</v>
      </c>
      <c r="B115" s="9">
        <v>431000</v>
      </c>
      <c r="C115" s="5" t="s">
        <v>803</v>
      </c>
      <c r="D115" s="13">
        <f>SUM(D116:D118)</f>
        <v>0</v>
      </c>
      <c r="E115" s="200"/>
      <c r="F115" s="208"/>
      <c r="G115" s="208"/>
    </row>
    <row r="116" spans="1:7">
      <c r="A116" s="27">
        <v>5243</v>
      </c>
      <c r="B116" s="15">
        <v>431100</v>
      </c>
      <c r="C116" s="6" t="s">
        <v>804</v>
      </c>
      <c r="D116" s="18"/>
      <c r="E116" s="201"/>
      <c r="F116" s="209"/>
      <c r="G116" s="209"/>
    </row>
    <row r="117" spans="1:7">
      <c r="A117" s="27">
        <v>5244</v>
      </c>
      <c r="B117" s="15">
        <v>431200</v>
      </c>
      <c r="C117" s="6" t="s">
        <v>383</v>
      </c>
      <c r="D117" s="18"/>
      <c r="E117" s="201"/>
      <c r="F117" s="209"/>
      <c r="G117" s="209"/>
    </row>
    <row r="118" spans="1:7">
      <c r="A118" s="27">
        <v>5245</v>
      </c>
      <c r="B118" s="15">
        <v>431300</v>
      </c>
      <c r="C118" s="6" t="s">
        <v>384</v>
      </c>
      <c r="D118" s="18"/>
      <c r="E118" s="201"/>
      <c r="F118" s="209"/>
      <c r="G118" s="209"/>
    </row>
    <row r="119" spans="1:7">
      <c r="A119" s="26">
        <v>5246</v>
      </c>
      <c r="B119" s="9">
        <v>432000</v>
      </c>
      <c r="C119" s="5" t="s">
        <v>805</v>
      </c>
      <c r="D119" s="13">
        <f>D120</f>
        <v>0</v>
      </c>
      <c r="E119" s="200"/>
      <c r="F119" s="208"/>
      <c r="G119" s="208"/>
    </row>
    <row r="120" spans="1:7">
      <c r="A120" s="27">
        <v>5247</v>
      </c>
      <c r="B120" s="15">
        <v>432100</v>
      </c>
      <c r="C120" s="6" t="s">
        <v>806</v>
      </c>
      <c r="D120" s="18"/>
      <c r="E120" s="201"/>
      <c r="F120" s="209"/>
      <c r="G120" s="209"/>
    </row>
    <row r="121" spans="1:7">
      <c r="A121" s="26">
        <v>5248</v>
      </c>
      <c r="B121" s="9">
        <v>433000</v>
      </c>
      <c r="C121" s="5" t="s">
        <v>807</v>
      </c>
      <c r="D121" s="13">
        <f>D122</f>
        <v>0</v>
      </c>
      <c r="E121" s="200"/>
      <c r="F121" s="208"/>
      <c r="G121" s="208"/>
    </row>
    <row r="122" spans="1:7">
      <c r="A122" s="27">
        <v>5249</v>
      </c>
      <c r="B122" s="15">
        <v>433100</v>
      </c>
      <c r="C122" s="6" t="s">
        <v>385</v>
      </c>
      <c r="D122" s="18"/>
      <c r="E122" s="201"/>
      <c r="F122" s="209"/>
      <c r="G122" s="209"/>
    </row>
    <row r="123" spans="1:7">
      <c r="A123" s="26">
        <v>5250</v>
      </c>
      <c r="B123" s="9">
        <v>434000</v>
      </c>
      <c r="C123" s="5" t="s">
        <v>808</v>
      </c>
      <c r="D123" s="13">
        <f>SUM(D124:D126)</f>
        <v>0</v>
      </c>
      <c r="E123" s="200"/>
      <c r="F123" s="208"/>
      <c r="G123" s="208"/>
    </row>
    <row r="124" spans="1:7">
      <c r="A124" s="27">
        <v>5251</v>
      </c>
      <c r="B124" s="15">
        <v>434100</v>
      </c>
      <c r="C124" s="6" t="s">
        <v>386</v>
      </c>
      <c r="D124" s="18"/>
      <c r="E124" s="201"/>
      <c r="F124" s="209"/>
      <c r="G124" s="209"/>
    </row>
    <row r="125" spans="1:7">
      <c r="A125" s="27">
        <v>5252</v>
      </c>
      <c r="B125" s="15">
        <v>434200</v>
      </c>
      <c r="C125" s="6" t="s">
        <v>387</v>
      </c>
      <c r="D125" s="18"/>
      <c r="E125" s="201"/>
      <c r="F125" s="209"/>
      <c r="G125" s="209"/>
    </row>
    <row r="126" spans="1:7">
      <c r="A126" s="27">
        <v>5253</v>
      </c>
      <c r="B126" s="15">
        <v>434300</v>
      </c>
      <c r="C126" s="6" t="s">
        <v>388</v>
      </c>
      <c r="D126" s="18"/>
      <c r="E126" s="201"/>
      <c r="F126" s="209"/>
      <c r="G126" s="209"/>
    </row>
    <row r="127" spans="1:7">
      <c r="A127" s="26">
        <v>5254</v>
      </c>
      <c r="B127" s="9">
        <v>435000</v>
      </c>
      <c r="C127" s="5" t="s">
        <v>809</v>
      </c>
      <c r="D127" s="13">
        <f>D128</f>
        <v>0</v>
      </c>
      <c r="E127" s="200"/>
      <c r="F127" s="208"/>
      <c r="G127" s="208"/>
    </row>
    <row r="128" spans="1:7">
      <c r="A128" s="27">
        <v>5255</v>
      </c>
      <c r="B128" s="15">
        <v>435100</v>
      </c>
      <c r="C128" s="6" t="s">
        <v>389</v>
      </c>
      <c r="D128" s="18"/>
      <c r="E128" s="201"/>
      <c r="F128" s="209"/>
      <c r="G128" s="209"/>
    </row>
    <row r="129" spans="1:7" ht="25.5">
      <c r="A129" s="26">
        <v>5256</v>
      </c>
      <c r="B129" s="9">
        <v>440000</v>
      </c>
      <c r="C129" s="5" t="s">
        <v>810</v>
      </c>
      <c r="D129" s="13">
        <f>D130+D140+D151+D153</f>
        <v>0</v>
      </c>
      <c r="E129" s="200"/>
      <c r="F129" s="208"/>
      <c r="G129" s="208"/>
    </row>
    <row r="130" spans="1:7">
      <c r="A130" s="26">
        <v>5257</v>
      </c>
      <c r="B130" s="9">
        <v>441000</v>
      </c>
      <c r="C130" s="5" t="s">
        <v>811</v>
      </c>
      <c r="D130" s="13">
        <f>SUM(D131:D139)</f>
        <v>0</v>
      </c>
      <c r="E130" s="200"/>
      <c r="F130" s="208"/>
      <c r="G130" s="208"/>
    </row>
    <row r="131" spans="1:7">
      <c r="A131" s="27">
        <v>5258</v>
      </c>
      <c r="B131" s="15">
        <v>441100</v>
      </c>
      <c r="C131" s="6" t="s">
        <v>371</v>
      </c>
      <c r="D131" s="18"/>
      <c r="E131" s="201"/>
      <c r="F131" s="209"/>
      <c r="G131" s="209"/>
    </row>
    <row r="132" spans="1:7">
      <c r="A132" s="27">
        <v>5259</v>
      </c>
      <c r="B132" s="15">
        <v>441200</v>
      </c>
      <c r="C132" s="6" t="s">
        <v>372</v>
      </c>
      <c r="D132" s="18"/>
      <c r="E132" s="201"/>
      <c r="F132" s="209"/>
      <c r="G132" s="209"/>
    </row>
    <row r="133" spans="1:7">
      <c r="A133" s="27">
        <v>5260</v>
      </c>
      <c r="B133" s="15">
        <v>441300</v>
      </c>
      <c r="C133" s="6" t="s">
        <v>373</v>
      </c>
      <c r="D133" s="18"/>
      <c r="E133" s="201"/>
      <c r="F133" s="209"/>
      <c r="G133" s="209"/>
    </row>
    <row r="134" spans="1:7">
      <c r="A134" s="27">
        <v>5261</v>
      </c>
      <c r="B134" s="15">
        <v>441400</v>
      </c>
      <c r="C134" s="6" t="s">
        <v>374</v>
      </c>
      <c r="D134" s="18"/>
      <c r="E134" s="201"/>
      <c r="F134" s="209"/>
      <c r="G134" s="209"/>
    </row>
    <row r="135" spans="1:7">
      <c r="A135" s="27">
        <v>5262</v>
      </c>
      <c r="B135" s="15">
        <v>441500</v>
      </c>
      <c r="C135" s="6" t="s">
        <v>375</v>
      </c>
      <c r="D135" s="18"/>
      <c r="E135" s="201"/>
      <c r="F135" s="209"/>
      <c r="G135" s="209"/>
    </row>
    <row r="136" spans="1:7">
      <c r="A136" s="27">
        <v>5263</v>
      </c>
      <c r="B136" s="15">
        <v>441600</v>
      </c>
      <c r="C136" s="6" t="s">
        <v>591</v>
      </c>
      <c r="D136" s="18"/>
      <c r="E136" s="201"/>
      <c r="F136" s="209"/>
      <c r="G136" s="209"/>
    </row>
    <row r="137" spans="1:7">
      <c r="A137" s="27">
        <v>5264</v>
      </c>
      <c r="B137" s="15">
        <v>441700</v>
      </c>
      <c r="C137" s="6" t="s">
        <v>223</v>
      </c>
      <c r="D137" s="18"/>
      <c r="E137" s="201"/>
      <c r="F137" s="209"/>
      <c r="G137" s="209"/>
    </row>
    <row r="138" spans="1:7">
      <c r="A138" s="27">
        <v>5265</v>
      </c>
      <c r="B138" s="15">
        <v>441800</v>
      </c>
      <c r="C138" s="6" t="s">
        <v>224</v>
      </c>
      <c r="D138" s="18"/>
      <c r="E138" s="201"/>
      <c r="F138" s="209"/>
      <c r="G138" s="209"/>
    </row>
    <row r="139" spans="1:7">
      <c r="A139" s="27">
        <v>5266</v>
      </c>
      <c r="B139" s="15">
        <v>441900</v>
      </c>
      <c r="C139" s="6" t="s">
        <v>156</v>
      </c>
      <c r="D139" s="18"/>
      <c r="E139" s="201"/>
      <c r="F139" s="209"/>
      <c r="G139" s="209"/>
    </row>
    <row r="140" spans="1:7">
      <c r="A140" s="26">
        <v>5267</v>
      </c>
      <c r="B140" s="9">
        <v>442000</v>
      </c>
      <c r="C140" s="5" t="s">
        <v>812</v>
      </c>
      <c r="D140" s="13">
        <f>SUM(D141:D150)</f>
        <v>0</v>
      </c>
      <c r="E140" s="200"/>
      <c r="F140" s="208"/>
      <c r="G140" s="208"/>
    </row>
    <row r="141" spans="1:7" ht="25.5">
      <c r="A141" s="27">
        <v>5268</v>
      </c>
      <c r="B141" s="15">
        <v>442100</v>
      </c>
      <c r="C141" s="6" t="s">
        <v>813</v>
      </c>
      <c r="D141" s="18"/>
      <c r="E141" s="201"/>
      <c r="F141" s="209"/>
      <c r="G141" s="209"/>
    </row>
    <row r="142" spans="1:7">
      <c r="A142" s="27">
        <v>5269</v>
      </c>
      <c r="B142" s="15">
        <v>442200</v>
      </c>
      <c r="C142" s="6" t="s">
        <v>225</v>
      </c>
      <c r="D142" s="18"/>
      <c r="E142" s="201"/>
      <c r="F142" s="209"/>
      <c r="G142" s="209"/>
    </row>
    <row r="143" spans="1:7">
      <c r="A143" s="27">
        <v>5270</v>
      </c>
      <c r="B143" s="15">
        <v>442300</v>
      </c>
      <c r="C143" s="6" t="s">
        <v>226</v>
      </c>
      <c r="D143" s="18"/>
      <c r="E143" s="201"/>
      <c r="F143" s="209"/>
      <c r="G143" s="209"/>
    </row>
    <row r="144" spans="1:7" ht="13.5" thickBot="1">
      <c r="A144" s="27">
        <v>5271</v>
      </c>
      <c r="B144" s="15">
        <v>442400</v>
      </c>
      <c r="C144" s="6" t="s">
        <v>227</v>
      </c>
      <c r="D144" s="18"/>
      <c r="E144" s="201"/>
      <c r="F144" s="209"/>
      <c r="G144" s="209"/>
    </row>
    <row r="145" spans="1:7" ht="27.75" customHeight="1">
      <c r="A145" s="233" t="s">
        <v>680</v>
      </c>
      <c r="B145" s="234" t="s">
        <v>681</v>
      </c>
      <c r="C145" s="235" t="s">
        <v>682</v>
      </c>
      <c r="D145" s="230" t="s">
        <v>985</v>
      </c>
      <c r="E145" s="245"/>
      <c r="F145" s="211"/>
      <c r="G145" s="211"/>
    </row>
    <row r="146" spans="1:7" ht="27.75" customHeight="1">
      <c r="A146" s="233"/>
      <c r="B146" s="234"/>
      <c r="C146" s="235"/>
      <c r="D146" s="240"/>
      <c r="E146" s="245"/>
      <c r="F146" s="211"/>
      <c r="G146" s="211"/>
    </row>
    <row r="147" spans="1:7" ht="27.75" customHeight="1">
      <c r="A147" s="233"/>
      <c r="B147" s="234"/>
      <c r="C147" s="235"/>
      <c r="D147" s="240"/>
      <c r="E147" s="245"/>
      <c r="F147" s="211"/>
      <c r="G147" s="211"/>
    </row>
    <row r="148" spans="1:7">
      <c r="A148" s="141" t="s">
        <v>569</v>
      </c>
      <c r="B148" s="140" t="s">
        <v>570</v>
      </c>
      <c r="C148" s="140" t="s">
        <v>571</v>
      </c>
      <c r="D148" s="142" t="s">
        <v>572</v>
      </c>
      <c r="E148" s="196"/>
      <c r="F148" s="212"/>
      <c r="G148" s="212"/>
    </row>
    <row r="149" spans="1:7">
      <c r="A149" s="27">
        <v>5272</v>
      </c>
      <c r="B149" s="15">
        <v>442500</v>
      </c>
      <c r="C149" s="6" t="s">
        <v>592</v>
      </c>
      <c r="D149" s="18"/>
      <c r="E149" s="201"/>
      <c r="F149" s="209"/>
      <c r="G149" s="209"/>
    </row>
    <row r="150" spans="1:7">
      <c r="A150" s="27">
        <v>5273</v>
      </c>
      <c r="B150" s="15">
        <v>442600</v>
      </c>
      <c r="C150" s="6" t="s">
        <v>593</v>
      </c>
      <c r="D150" s="18"/>
      <c r="E150" s="201"/>
      <c r="F150" s="209"/>
      <c r="G150" s="209"/>
    </row>
    <row r="151" spans="1:7">
      <c r="A151" s="26">
        <v>5274</v>
      </c>
      <c r="B151" s="9">
        <v>443000</v>
      </c>
      <c r="C151" s="5" t="s">
        <v>814</v>
      </c>
      <c r="D151" s="13">
        <f>D152</f>
        <v>0</v>
      </c>
      <c r="E151" s="200"/>
      <c r="F151" s="208"/>
      <c r="G151" s="208"/>
    </row>
    <row r="152" spans="1:7">
      <c r="A152" s="27">
        <v>5275</v>
      </c>
      <c r="B152" s="15">
        <v>443100</v>
      </c>
      <c r="C152" s="6" t="s">
        <v>391</v>
      </c>
      <c r="D152" s="18"/>
      <c r="E152" s="201"/>
      <c r="F152" s="209"/>
      <c r="G152" s="209"/>
    </row>
    <row r="153" spans="1:7">
      <c r="A153" s="26">
        <v>5276</v>
      </c>
      <c r="B153" s="9">
        <v>444000</v>
      </c>
      <c r="C153" s="5" t="s">
        <v>815</v>
      </c>
      <c r="D153" s="13">
        <f>SUM(D154:D156)</f>
        <v>0</v>
      </c>
      <c r="E153" s="200"/>
      <c r="F153" s="208"/>
      <c r="G153" s="208"/>
    </row>
    <row r="154" spans="1:7">
      <c r="A154" s="27">
        <v>5277</v>
      </c>
      <c r="B154" s="15">
        <v>444100</v>
      </c>
      <c r="C154" s="6" t="s">
        <v>409</v>
      </c>
      <c r="D154" s="18"/>
      <c r="E154" s="201"/>
      <c r="F154" s="209"/>
      <c r="G154" s="209"/>
    </row>
    <row r="155" spans="1:7">
      <c r="A155" s="27">
        <v>5278</v>
      </c>
      <c r="B155" s="15">
        <v>444200</v>
      </c>
      <c r="C155" s="6" t="s">
        <v>410</v>
      </c>
      <c r="D155" s="18"/>
      <c r="E155" s="201"/>
      <c r="F155" s="209"/>
      <c r="G155" s="209"/>
    </row>
    <row r="156" spans="1:7">
      <c r="A156" s="27">
        <v>5279</v>
      </c>
      <c r="B156" s="15">
        <v>444300</v>
      </c>
      <c r="C156" s="6" t="s">
        <v>816</v>
      </c>
      <c r="D156" s="18"/>
      <c r="E156" s="201"/>
      <c r="F156" s="209"/>
      <c r="G156" s="209"/>
    </row>
    <row r="157" spans="1:7">
      <c r="A157" s="26">
        <v>5280</v>
      </c>
      <c r="B157" s="9">
        <v>450000</v>
      </c>
      <c r="C157" s="5" t="s">
        <v>817</v>
      </c>
      <c r="D157" s="13">
        <f>D158+D161+D164+D167</f>
        <v>0</v>
      </c>
      <c r="E157" s="200"/>
      <c r="F157" s="208"/>
      <c r="G157" s="208"/>
    </row>
    <row r="158" spans="1:7" ht="25.5">
      <c r="A158" s="26">
        <v>5281</v>
      </c>
      <c r="B158" s="9">
        <v>451000</v>
      </c>
      <c r="C158" s="5" t="s">
        <v>818</v>
      </c>
      <c r="D158" s="13">
        <f>D159+D160</f>
        <v>0</v>
      </c>
      <c r="E158" s="200"/>
      <c r="F158" s="208"/>
      <c r="G158" s="208"/>
    </row>
    <row r="159" spans="1:7" ht="25.5">
      <c r="A159" s="27">
        <v>5282</v>
      </c>
      <c r="B159" s="15">
        <v>451100</v>
      </c>
      <c r="C159" s="6" t="s">
        <v>506</v>
      </c>
      <c r="D159" s="18"/>
      <c r="E159" s="201"/>
      <c r="F159" s="209"/>
      <c r="G159" s="209"/>
    </row>
    <row r="160" spans="1:7" ht="25.5">
      <c r="A160" s="27">
        <v>5283</v>
      </c>
      <c r="B160" s="15">
        <v>451200</v>
      </c>
      <c r="C160" s="6" t="s">
        <v>507</v>
      </c>
      <c r="D160" s="18"/>
      <c r="E160" s="201"/>
      <c r="F160" s="209"/>
      <c r="G160" s="209"/>
    </row>
    <row r="161" spans="1:7" ht="25.5">
      <c r="A161" s="26">
        <v>5284</v>
      </c>
      <c r="B161" s="9">
        <v>452000</v>
      </c>
      <c r="C161" s="5" t="s">
        <v>819</v>
      </c>
      <c r="D161" s="13">
        <f>D162+D163</f>
        <v>0</v>
      </c>
      <c r="E161" s="200"/>
      <c r="F161" s="208"/>
      <c r="G161" s="208"/>
    </row>
    <row r="162" spans="1:7">
      <c r="A162" s="27">
        <v>5285</v>
      </c>
      <c r="B162" s="15">
        <v>452100</v>
      </c>
      <c r="C162" s="6" t="s">
        <v>508</v>
      </c>
      <c r="D162" s="18"/>
      <c r="E162" s="201"/>
      <c r="F162" s="209"/>
      <c r="G162" s="209"/>
    </row>
    <row r="163" spans="1:7">
      <c r="A163" s="27">
        <v>5286</v>
      </c>
      <c r="B163" s="15">
        <v>452200</v>
      </c>
      <c r="C163" s="6" t="s">
        <v>509</v>
      </c>
      <c r="D163" s="18"/>
      <c r="E163" s="201"/>
      <c r="F163" s="209"/>
      <c r="G163" s="209"/>
    </row>
    <row r="164" spans="1:7" ht="25.5">
      <c r="A164" s="26">
        <v>5287</v>
      </c>
      <c r="B164" s="9">
        <v>453000</v>
      </c>
      <c r="C164" s="5" t="s">
        <v>820</v>
      </c>
      <c r="D164" s="13">
        <f>D165+D166</f>
        <v>0</v>
      </c>
      <c r="E164" s="200"/>
      <c r="F164" s="208"/>
      <c r="G164" s="208"/>
    </row>
    <row r="165" spans="1:7">
      <c r="A165" s="27">
        <v>5288</v>
      </c>
      <c r="B165" s="15">
        <v>453100</v>
      </c>
      <c r="C165" s="6" t="s">
        <v>510</v>
      </c>
      <c r="D165" s="18"/>
      <c r="E165" s="201"/>
      <c r="F165" s="209"/>
      <c r="G165" s="209"/>
    </row>
    <row r="166" spans="1:7">
      <c r="A166" s="27">
        <v>5289</v>
      </c>
      <c r="B166" s="15">
        <v>453200</v>
      </c>
      <c r="C166" s="6" t="s">
        <v>511</v>
      </c>
      <c r="D166" s="18"/>
      <c r="E166" s="201"/>
      <c r="F166" s="209"/>
      <c r="G166" s="209"/>
    </row>
    <row r="167" spans="1:7">
      <c r="A167" s="26">
        <v>5290</v>
      </c>
      <c r="B167" s="9">
        <v>454000</v>
      </c>
      <c r="C167" s="5" t="s">
        <v>821</v>
      </c>
      <c r="D167" s="13">
        <f>D168+D169</f>
        <v>0</v>
      </c>
      <c r="E167" s="200"/>
      <c r="F167" s="208"/>
      <c r="G167" s="208"/>
    </row>
    <row r="168" spans="1:7">
      <c r="A168" s="27">
        <v>5291</v>
      </c>
      <c r="B168" s="15">
        <v>454100</v>
      </c>
      <c r="C168" s="6" t="s">
        <v>512</v>
      </c>
      <c r="D168" s="18"/>
      <c r="E168" s="201"/>
      <c r="F168" s="209"/>
      <c r="G168" s="209"/>
    </row>
    <row r="169" spans="1:7">
      <c r="A169" s="27">
        <v>5292</v>
      </c>
      <c r="B169" s="15">
        <v>454200</v>
      </c>
      <c r="C169" s="6" t="s">
        <v>513</v>
      </c>
      <c r="D169" s="18"/>
      <c r="E169" s="201"/>
      <c r="F169" s="209"/>
      <c r="G169" s="209"/>
    </row>
    <row r="170" spans="1:7" ht="25.5">
      <c r="A170" s="26">
        <v>5293</v>
      </c>
      <c r="B170" s="9">
        <v>460000</v>
      </c>
      <c r="C170" s="5" t="s">
        <v>822</v>
      </c>
      <c r="D170" s="13">
        <f>D171+D174+D177+D180+D183</f>
        <v>0</v>
      </c>
      <c r="E170" s="200"/>
      <c r="F170" s="208"/>
      <c r="G170" s="208"/>
    </row>
    <row r="171" spans="1:7">
      <c r="A171" s="26">
        <v>5294</v>
      </c>
      <c r="B171" s="9">
        <v>461000</v>
      </c>
      <c r="C171" s="5" t="s">
        <v>823</v>
      </c>
      <c r="D171" s="13">
        <f>D172+D173</f>
        <v>0</v>
      </c>
      <c r="E171" s="200"/>
      <c r="F171" s="208"/>
      <c r="G171" s="208"/>
    </row>
    <row r="172" spans="1:7">
      <c r="A172" s="27">
        <v>5295</v>
      </c>
      <c r="B172" s="15">
        <v>461100</v>
      </c>
      <c r="C172" s="6" t="s">
        <v>514</v>
      </c>
      <c r="D172" s="18"/>
      <c r="E172" s="201"/>
      <c r="F172" s="209"/>
      <c r="G172" s="209"/>
    </row>
    <row r="173" spans="1:7">
      <c r="A173" s="27">
        <v>5296</v>
      </c>
      <c r="B173" s="15">
        <v>461200</v>
      </c>
      <c r="C173" s="6" t="s">
        <v>515</v>
      </c>
      <c r="D173" s="18"/>
      <c r="E173" s="201"/>
      <c r="F173" s="209"/>
      <c r="G173" s="209"/>
    </row>
    <row r="174" spans="1:7">
      <c r="A174" s="26">
        <v>5297</v>
      </c>
      <c r="B174" s="9">
        <v>462000</v>
      </c>
      <c r="C174" s="5" t="s">
        <v>824</v>
      </c>
      <c r="D174" s="13">
        <f>D175+D176</f>
        <v>0</v>
      </c>
      <c r="E174" s="200"/>
      <c r="F174" s="208"/>
      <c r="G174" s="208"/>
    </row>
    <row r="175" spans="1:7">
      <c r="A175" s="27">
        <v>5298</v>
      </c>
      <c r="B175" s="15">
        <v>462100</v>
      </c>
      <c r="C175" s="6" t="s">
        <v>392</v>
      </c>
      <c r="D175" s="18"/>
      <c r="E175" s="201"/>
      <c r="F175" s="209"/>
      <c r="G175" s="209"/>
    </row>
    <row r="176" spans="1:7">
      <c r="A176" s="27">
        <v>5299</v>
      </c>
      <c r="B176" s="15">
        <v>462200</v>
      </c>
      <c r="C176" s="6" t="s">
        <v>623</v>
      </c>
      <c r="D176" s="18"/>
      <c r="E176" s="201"/>
      <c r="F176" s="209"/>
      <c r="G176" s="209"/>
    </row>
    <row r="177" spans="1:7">
      <c r="A177" s="26">
        <v>5300</v>
      </c>
      <c r="B177" s="9">
        <v>463000</v>
      </c>
      <c r="C177" s="5" t="s">
        <v>825</v>
      </c>
      <c r="D177" s="13">
        <f>D178+D179</f>
        <v>0</v>
      </c>
      <c r="E177" s="200"/>
      <c r="F177" s="208"/>
      <c r="G177" s="208"/>
    </row>
    <row r="178" spans="1:7">
      <c r="A178" s="27">
        <v>5301</v>
      </c>
      <c r="B178" s="15">
        <v>463100</v>
      </c>
      <c r="C178" s="6" t="s">
        <v>826</v>
      </c>
      <c r="D178" s="18"/>
      <c r="E178" s="201"/>
      <c r="F178" s="209"/>
      <c r="G178" s="209"/>
    </row>
    <row r="179" spans="1:7">
      <c r="A179" s="27">
        <v>5302</v>
      </c>
      <c r="B179" s="15">
        <v>463200</v>
      </c>
      <c r="C179" s="6" t="s">
        <v>827</v>
      </c>
      <c r="D179" s="18"/>
      <c r="E179" s="201"/>
      <c r="F179" s="209"/>
      <c r="G179" s="209"/>
    </row>
    <row r="180" spans="1:7" ht="25.5">
      <c r="A180" s="26">
        <v>5303</v>
      </c>
      <c r="B180" s="9">
        <v>464000</v>
      </c>
      <c r="C180" s="5" t="s">
        <v>828</v>
      </c>
      <c r="D180" s="13">
        <f>D181+D182</f>
        <v>0</v>
      </c>
      <c r="E180" s="200"/>
      <c r="F180" s="208"/>
      <c r="G180" s="208"/>
    </row>
    <row r="181" spans="1:7">
      <c r="A181" s="27">
        <v>5304</v>
      </c>
      <c r="B181" s="15">
        <v>464100</v>
      </c>
      <c r="C181" s="6" t="s">
        <v>93</v>
      </c>
      <c r="D181" s="18"/>
      <c r="E181" s="201"/>
      <c r="F181" s="209"/>
      <c r="G181" s="209"/>
    </row>
    <row r="182" spans="1:7">
      <c r="A182" s="27">
        <v>5305</v>
      </c>
      <c r="B182" s="15">
        <v>464200</v>
      </c>
      <c r="C182" s="6" t="s">
        <v>94</v>
      </c>
      <c r="D182" s="18"/>
      <c r="E182" s="201"/>
      <c r="F182" s="209"/>
      <c r="G182" s="209"/>
    </row>
    <row r="183" spans="1:7">
      <c r="A183" s="26">
        <v>5306</v>
      </c>
      <c r="B183" s="9">
        <v>465000</v>
      </c>
      <c r="C183" s="5" t="s">
        <v>829</v>
      </c>
      <c r="D183" s="13">
        <f>D184+D185</f>
        <v>0</v>
      </c>
      <c r="E183" s="200"/>
      <c r="F183" s="208"/>
      <c r="G183" s="208"/>
    </row>
    <row r="184" spans="1:7">
      <c r="A184" s="27">
        <v>5307</v>
      </c>
      <c r="B184" s="15">
        <v>465100</v>
      </c>
      <c r="C184" s="6" t="s">
        <v>95</v>
      </c>
      <c r="D184" s="18"/>
      <c r="E184" s="201"/>
      <c r="F184" s="209"/>
      <c r="G184" s="209"/>
    </row>
    <row r="185" spans="1:7">
      <c r="A185" s="27">
        <v>5308</v>
      </c>
      <c r="B185" s="15">
        <v>465200</v>
      </c>
      <c r="C185" s="6" t="s">
        <v>96</v>
      </c>
      <c r="D185" s="18"/>
      <c r="E185" s="201"/>
      <c r="F185" s="209"/>
      <c r="G185" s="209"/>
    </row>
    <row r="186" spans="1:7" ht="25.5">
      <c r="A186" s="26">
        <v>5309</v>
      </c>
      <c r="B186" s="9">
        <v>470000</v>
      </c>
      <c r="C186" s="5" t="s">
        <v>830</v>
      </c>
      <c r="D186" s="13">
        <f>D187+D191</f>
        <v>0</v>
      </c>
      <c r="E186" s="200"/>
      <c r="F186" s="208"/>
      <c r="G186" s="208"/>
    </row>
    <row r="187" spans="1:7" ht="25.5">
      <c r="A187" s="26">
        <v>5310</v>
      </c>
      <c r="B187" s="9">
        <v>471000</v>
      </c>
      <c r="C187" s="5" t="s">
        <v>831</v>
      </c>
      <c r="D187" s="13">
        <f>SUM(D188:D190)</f>
        <v>0</v>
      </c>
      <c r="E187" s="200"/>
      <c r="F187" s="208"/>
      <c r="G187" s="208"/>
    </row>
    <row r="188" spans="1:7" ht="25.5">
      <c r="A188" s="27">
        <v>5311</v>
      </c>
      <c r="B188" s="15">
        <v>471100</v>
      </c>
      <c r="C188" s="6" t="s">
        <v>235</v>
      </c>
      <c r="D188" s="18"/>
      <c r="E188" s="201"/>
      <c r="F188" s="209"/>
      <c r="G188" s="209"/>
    </row>
    <row r="189" spans="1:7" ht="25.5">
      <c r="A189" s="27">
        <v>5312</v>
      </c>
      <c r="B189" s="15">
        <v>471200</v>
      </c>
      <c r="C189" s="6" t="s">
        <v>129</v>
      </c>
      <c r="D189" s="18"/>
      <c r="E189" s="201"/>
      <c r="F189" s="209"/>
      <c r="G189" s="209"/>
    </row>
    <row r="190" spans="1:7" ht="25.5">
      <c r="A190" s="27">
        <v>5313</v>
      </c>
      <c r="B190" s="15">
        <v>471900</v>
      </c>
      <c r="C190" s="6" t="s">
        <v>130</v>
      </c>
      <c r="D190" s="18"/>
      <c r="E190" s="201"/>
      <c r="F190" s="209"/>
      <c r="G190" s="209"/>
    </row>
    <row r="191" spans="1:7" ht="25.5">
      <c r="A191" s="26">
        <v>5314</v>
      </c>
      <c r="B191" s="9">
        <v>472000</v>
      </c>
      <c r="C191" s="5" t="s">
        <v>832</v>
      </c>
      <c r="D191" s="13">
        <f>SUM(D192:D200)</f>
        <v>0</v>
      </c>
      <c r="E191" s="200"/>
      <c r="F191" s="208"/>
      <c r="G191" s="208"/>
    </row>
    <row r="192" spans="1:7">
      <c r="A192" s="27">
        <v>5315</v>
      </c>
      <c r="B192" s="15">
        <v>472100</v>
      </c>
      <c r="C192" s="6" t="s">
        <v>131</v>
      </c>
      <c r="D192" s="18"/>
      <c r="E192" s="201"/>
      <c r="F192" s="209"/>
      <c r="G192" s="209"/>
    </row>
    <row r="193" spans="1:7">
      <c r="A193" s="27">
        <v>5316</v>
      </c>
      <c r="B193" s="15">
        <v>472200</v>
      </c>
      <c r="C193" s="6" t="s">
        <v>833</v>
      </c>
      <c r="D193" s="18"/>
      <c r="E193" s="201"/>
      <c r="F193" s="209"/>
      <c r="G193" s="209"/>
    </row>
    <row r="194" spans="1:7">
      <c r="A194" s="27">
        <v>5317</v>
      </c>
      <c r="B194" s="15">
        <v>472300</v>
      </c>
      <c r="C194" s="6" t="s">
        <v>834</v>
      </c>
      <c r="D194" s="18"/>
      <c r="E194" s="201"/>
      <c r="F194" s="209"/>
      <c r="G194" s="209"/>
    </row>
    <row r="195" spans="1:7">
      <c r="A195" s="27">
        <v>5318</v>
      </c>
      <c r="B195" s="15">
        <v>472400</v>
      </c>
      <c r="C195" s="6" t="s">
        <v>835</v>
      </c>
      <c r="D195" s="18"/>
      <c r="E195" s="201"/>
      <c r="F195" s="209"/>
      <c r="G195" s="209"/>
    </row>
    <row r="196" spans="1:7">
      <c r="A196" s="27">
        <v>5319</v>
      </c>
      <c r="B196" s="15">
        <v>472500</v>
      </c>
      <c r="C196" s="6" t="s">
        <v>76</v>
      </c>
      <c r="D196" s="18"/>
      <c r="E196" s="201"/>
      <c r="F196" s="209"/>
      <c r="G196" s="209"/>
    </row>
    <row r="197" spans="1:7">
      <c r="A197" s="27">
        <v>5320</v>
      </c>
      <c r="B197" s="15">
        <v>472600</v>
      </c>
      <c r="C197" s="6" t="s">
        <v>77</v>
      </c>
      <c r="D197" s="18"/>
      <c r="E197" s="201"/>
      <c r="F197" s="209"/>
      <c r="G197" s="209"/>
    </row>
    <row r="198" spans="1:7">
      <c r="A198" s="27">
        <v>5321</v>
      </c>
      <c r="B198" s="15">
        <v>472700</v>
      </c>
      <c r="C198" s="6" t="s">
        <v>836</v>
      </c>
      <c r="D198" s="18"/>
      <c r="E198" s="201"/>
      <c r="F198" s="209"/>
      <c r="G198" s="209"/>
    </row>
    <row r="199" spans="1:7">
      <c r="A199" s="27">
        <v>5322</v>
      </c>
      <c r="B199" s="15">
        <v>472800</v>
      </c>
      <c r="C199" s="6" t="s">
        <v>837</v>
      </c>
      <c r="D199" s="18"/>
      <c r="E199" s="201"/>
      <c r="F199" s="209"/>
      <c r="G199" s="209"/>
    </row>
    <row r="200" spans="1:7">
      <c r="A200" s="27">
        <v>5323</v>
      </c>
      <c r="B200" s="15">
        <v>472900</v>
      </c>
      <c r="C200" s="6" t="s">
        <v>419</v>
      </c>
      <c r="D200" s="18"/>
      <c r="E200" s="201"/>
      <c r="F200" s="209"/>
      <c r="G200" s="209"/>
    </row>
    <row r="201" spans="1:7">
      <c r="A201" s="26">
        <v>5324</v>
      </c>
      <c r="B201" s="9">
        <v>480000</v>
      </c>
      <c r="C201" s="5" t="s">
        <v>838</v>
      </c>
      <c r="D201" s="13">
        <f>D202+D205+D209+D211+D218+D220</f>
        <v>0</v>
      </c>
      <c r="E201" s="200"/>
      <c r="F201" s="208"/>
      <c r="G201" s="208"/>
    </row>
    <row r="202" spans="1:7">
      <c r="A202" s="26">
        <v>5325</v>
      </c>
      <c r="B202" s="9">
        <v>481000</v>
      </c>
      <c r="C202" s="5" t="s">
        <v>839</v>
      </c>
      <c r="D202" s="13">
        <f>D203+D204</f>
        <v>0</v>
      </c>
      <c r="E202" s="200"/>
      <c r="F202" s="208"/>
      <c r="G202" s="208"/>
    </row>
    <row r="203" spans="1:7" ht="25.5">
      <c r="A203" s="27">
        <v>5326</v>
      </c>
      <c r="B203" s="15">
        <v>481100</v>
      </c>
      <c r="C203" s="6" t="s">
        <v>516</v>
      </c>
      <c r="D203" s="18"/>
      <c r="E203" s="201"/>
      <c r="F203" s="209"/>
      <c r="G203" s="209"/>
    </row>
    <row r="204" spans="1:7">
      <c r="A204" s="27">
        <v>5327</v>
      </c>
      <c r="B204" s="15">
        <v>481900</v>
      </c>
      <c r="C204" s="6" t="s">
        <v>517</v>
      </c>
      <c r="D204" s="18"/>
      <c r="E204" s="201"/>
      <c r="F204" s="209"/>
      <c r="G204" s="209"/>
    </row>
    <row r="205" spans="1:7">
      <c r="A205" s="26">
        <v>5328</v>
      </c>
      <c r="B205" s="9">
        <v>482000</v>
      </c>
      <c r="C205" s="5" t="s">
        <v>840</v>
      </c>
      <c r="D205" s="13">
        <f>SUM(D206:D208)</f>
        <v>0</v>
      </c>
      <c r="E205" s="200"/>
      <c r="F205" s="208"/>
      <c r="G205" s="208"/>
    </row>
    <row r="206" spans="1:7">
      <c r="A206" s="27">
        <v>5329</v>
      </c>
      <c r="B206" s="15">
        <v>482100</v>
      </c>
      <c r="C206" s="6" t="s">
        <v>222</v>
      </c>
      <c r="D206" s="18"/>
      <c r="E206" s="201"/>
      <c r="F206" s="209"/>
      <c r="G206" s="209"/>
    </row>
    <row r="207" spans="1:7">
      <c r="A207" s="27">
        <v>5330</v>
      </c>
      <c r="B207" s="15">
        <v>482200</v>
      </c>
      <c r="C207" s="6" t="s">
        <v>97</v>
      </c>
      <c r="D207" s="18"/>
      <c r="E207" s="201"/>
      <c r="F207" s="209"/>
      <c r="G207" s="209"/>
    </row>
    <row r="208" spans="1:7">
      <c r="A208" s="27">
        <v>5331</v>
      </c>
      <c r="B208" s="15">
        <v>482300</v>
      </c>
      <c r="C208" s="6" t="s">
        <v>841</v>
      </c>
      <c r="D208" s="18"/>
      <c r="E208" s="201"/>
      <c r="F208" s="209"/>
      <c r="G208" s="209"/>
    </row>
    <row r="209" spans="1:7">
      <c r="A209" s="26">
        <v>5332</v>
      </c>
      <c r="B209" s="9">
        <v>483000</v>
      </c>
      <c r="C209" s="5" t="s">
        <v>842</v>
      </c>
      <c r="D209" s="13">
        <f>D210</f>
        <v>0</v>
      </c>
      <c r="E209" s="200"/>
      <c r="F209" s="208"/>
      <c r="G209" s="208"/>
    </row>
    <row r="210" spans="1:7">
      <c r="A210" s="27">
        <v>5333</v>
      </c>
      <c r="B210" s="15">
        <v>483100</v>
      </c>
      <c r="C210" s="6" t="s">
        <v>843</v>
      </c>
      <c r="D210" s="18"/>
      <c r="E210" s="201"/>
      <c r="F210" s="209"/>
      <c r="G210" s="209"/>
    </row>
    <row r="211" spans="1:7" ht="38.25">
      <c r="A211" s="26">
        <v>5334</v>
      </c>
      <c r="B211" s="9">
        <v>484000</v>
      </c>
      <c r="C211" s="5" t="s">
        <v>844</v>
      </c>
      <c r="D211" s="13">
        <f>D212+D213</f>
        <v>0</v>
      </c>
      <c r="E211" s="200"/>
      <c r="F211" s="208"/>
      <c r="G211" s="208"/>
    </row>
    <row r="212" spans="1:7" ht="25.5">
      <c r="A212" s="27">
        <v>5335</v>
      </c>
      <c r="B212" s="15">
        <v>484100</v>
      </c>
      <c r="C212" s="6" t="s">
        <v>728</v>
      </c>
      <c r="D212" s="18"/>
      <c r="E212" s="201"/>
      <c r="F212" s="209"/>
      <c r="G212" s="209"/>
    </row>
    <row r="213" spans="1:7">
      <c r="A213" s="27">
        <v>5336</v>
      </c>
      <c r="B213" s="15">
        <v>484200</v>
      </c>
      <c r="C213" s="6" t="s">
        <v>607</v>
      </c>
      <c r="D213" s="18"/>
      <c r="E213" s="201"/>
      <c r="F213" s="209"/>
      <c r="G213" s="209"/>
    </row>
    <row r="214" spans="1:7" ht="27.75" customHeight="1">
      <c r="A214" s="233" t="s">
        <v>680</v>
      </c>
      <c r="B214" s="234" t="s">
        <v>681</v>
      </c>
      <c r="C214" s="235" t="s">
        <v>682</v>
      </c>
      <c r="D214" s="246" t="s">
        <v>985</v>
      </c>
      <c r="E214" s="245"/>
      <c r="F214" s="211"/>
      <c r="G214" s="211"/>
    </row>
    <row r="215" spans="1:7" ht="27.75" customHeight="1">
      <c r="A215" s="233"/>
      <c r="B215" s="234"/>
      <c r="C215" s="235"/>
      <c r="D215" s="246"/>
      <c r="E215" s="245"/>
      <c r="F215" s="211"/>
      <c r="G215" s="211"/>
    </row>
    <row r="216" spans="1:7" ht="27.75" customHeight="1">
      <c r="A216" s="233"/>
      <c r="B216" s="234"/>
      <c r="C216" s="235"/>
      <c r="D216" s="246"/>
      <c r="E216" s="245"/>
      <c r="F216" s="211"/>
      <c r="G216" s="211"/>
    </row>
    <row r="217" spans="1:7">
      <c r="A217" s="141" t="s">
        <v>569</v>
      </c>
      <c r="B217" s="140" t="s">
        <v>570</v>
      </c>
      <c r="C217" s="140" t="s">
        <v>571</v>
      </c>
      <c r="D217" s="142" t="s">
        <v>572</v>
      </c>
      <c r="E217" s="196"/>
      <c r="F217" s="212"/>
      <c r="G217" s="212"/>
    </row>
    <row r="218" spans="1:7" ht="25.5">
      <c r="A218" s="26">
        <v>5337</v>
      </c>
      <c r="B218" s="9">
        <v>485000</v>
      </c>
      <c r="C218" s="5" t="s">
        <v>845</v>
      </c>
      <c r="D218" s="13">
        <f>D219</f>
        <v>0</v>
      </c>
      <c r="E218" s="200"/>
      <c r="F218" s="208"/>
      <c r="G218" s="208"/>
    </row>
    <row r="219" spans="1:7">
      <c r="A219" s="27">
        <v>5338</v>
      </c>
      <c r="B219" s="15">
        <v>485100</v>
      </c>
      <c r="C219" s="6" t="s">
        <v>846</v>
      </c>
      <c r="D219" s="18"/>
      <c r="E219" s="201"/>
      <c r="F219" s="209"/>
      <c r="G219" s="209"/>
    </row>
    <row r="220" spans="1:7" ht="25.5">
      <c r="A220" s="26">
        <v>5339</v>
      </c>
      <c r="B220" s="9">
        <v>489000</v>
      </c>
      <c r="C220" s="5" t="s">
        <v>847</v>
      </c>
      <c r="D220" s="13">
        <f>D221</f>
        <v>0</v>
      </c>
      <c r="E220" s="200"/>
      <c r="F220" s="208"/>
      <c r="G220" s="208"/>
    </row>
    <row r="221" spans="1:7" ht="25.5">
      <c r="A221" s="27">
        <v>5340</v>
      </c>
      <c r="B221" s="15">
        <v>489100</v>
      </c>
      <c r="C221" s="6" t="s">
        <v>729</v>
      </c>
      <c r="D221" s="18"/>
      <c r="E221" s="201"/>
      <c r="F221" s="209"/>
      <c r="G221" s="209"/>
    </row>
    <row r="222" spans="1:7" ht="25.5">
      <c r="A222" s="26">
        <v>5341</v>
      </c>
      <c r="B222" s="9">
        <v>500000</v>
      </c>
      <c r="C222" s="5" t="s">
        <v>848</v>
      </c>
      <c r="D222" s="13">
        <f>D223+D245+D254+D257+D265</f>
        <v>0</v>
      </c>
      <c r="E222" s="200"/>
      <c r="F222" s="208"/>
      <c r="G222" s="208"/>
    </row>
    <row r="223" spans="1:7">
      <c r="A223" s="26">
        <v>5342</v>
      </c>
      <c r="B223" s="9">
        <v>510000</v>
      </c>
      <c r="C223" s="5" t="s">
        <v>849</v>
      </c>
      <c r="D223" s="13">
        <f>D224+D229+D239+D241+D243</f>
        <v>0</v>
      </c>
      <c r="E223" s="200"/>
      <c r="F223" s="208"/>
      <c r="G223" s="208"/>
    </row>
    <row r="224" spans="1:7">
      <c r="A224" s="26">
        <v>5343</v>
      </c>
      <c r="B224" s="9">
        <v>511000</v>
      </c>
      <c r="C224" s="5" t="s">
        <v>850</v>
      </c>
      <c r="D224" s="13">
        <f>SUM(D225:D228)</f>
        <v>0</v>
      </c>
      <c r="E224" s="200"/>
      <c r="F224" s="208"/>
      <c r="G224" s="208"/>
    </row>
    <row r="225" spans="1:7">
      <c r="A225" s="27">
        <v>5344</v>
      </c>
      <c r="B225" s="15">
        <v>511100</v>
      </c>
      <c r="C225" s="6" t="s">
        <v>718</v>
      </c>
      <c r="D225" s="18"/>
      <c r="E225" s="201"/>
      <c r="F225" s="209"/>
      <c r="G225" s="209"/>
    </row>
    <row r="226" spans="1:7">
      <c r="A226" s="27">
        <v>5345</v>
      </c>
      <c r="B226" s="15">
        <v>511200</v>
      </c>
      <c r="C226" s="6" t="s">
        <v>719</v>
      </c>
      <c r="D226" s="18"/>
      <c r="E226" s="201"/>
      <c r="F226" s="209"/>
      <c r="G226" s="209"/>
    </row>
    <row r="227" spans="1:7">
      <c r="A227" s="27">
        <v>5346</v>
      </c>
      <c r="B227" s="15">
        <v>511300</v>
      </c>
      <c r="C227" s="6" t="s">
        <v>720</v>
      </c>
      <c r="D227" s="18"/>
      <c r="E227" s="201"/>
      <c r="F227" s="209"/>
      <c r="G227" s="209"/>
    </row>
    <row r="228" spans="1:7">
      <c r="A228" s="27">
        <v>5347</v>
      </c>
      <c r="B228" s="15">
        <v>511400</v>
      </c>
      <c r="C228" s="6" t="s">
        <v>721</v>
      </c>
      <c r="D228" s="18"/>
      <c r="E228" s="201"/>
      <c r="F228" s="209"/>
      <c r="G228" s="209"/>
    </row>
    <row r="229" spans="1:7">
      <c r="A229" s="26">
        <v>5348</v>
      </c>
      <c r="B229" s="9">
        <v>512000</v>
      </c>
      <c r="C229" s="5" t="s">
        <v>851</v>
      </c>
      <c r="D229" s="13">
        <f>SUM(D230:D238)</f>
        <v>0</v>
      </c>
      <c r="E229" s="200"/>
      <c r="F229" s="208"/>
      <c r="G229" s="208"/>
    </row>
    <row r="230" spans="1:7">
      <c r="A230" s="27">
        <v>5349</v>
      </c>
      <c r="B230" s="15">
        <v>512100</v>
      </c>
      <c r="C230" s="6" t="s">
        <v>722</v>
      </c>
      <c r="D230" s="18"/>
      <c r="E230" s="201"/>
      <c r="F230" s="209"/>
      <c r="G230" s="209"/>
    </row>
    <row r="231" spans="1:7">
      <c r="A231" s="27">
        <v>5350</v>
      </c>
      <c r="B231" s="15">
        <v>512200</v>
      </c>
      <c r="C231" s="6" t="s">
        <v>219</v>
      </c>
      <c r="D231" s="18"/>
      <c r="E231" s="201"/>
      <c r="F231" s="209"/>
      <c r="G231" s="209"/>
    </row>
    <row r="232" spans="1:7">
      <c r="A232" s="27">
        <v>5351</v>
      </c>
      <c r="B232" s="15">
        <v>512300</v>
      </c>
      <c r="C232" s="6" t="s">
        <v>220</v>
      </c>
      <c r="D232" s="18"/>
      <c r="E232" s="201"/>
      <c r="F232" s="209"/>
      <c r="G232" s="209"/>
    </row>
    <row r="233" spans="1:7">
      <c r="A233" s="27">
        <v>5352</v>
      </c>
      <c r="B233" s="15">
        <v>512400</v>
      </c>
      <c r="C233" s="6" t="s">
        <v>852</v>
      </c>
      <c r="D233" s="18"/>
      <c r="E233" s="201"/>
      <c r="F233" s="209"/>
      <c r="G233" s="209"/>
    </row>
    <row r="234" spans="1:7">
      <c r="A234" s="27">
        <v>5353</v>
      </c>
      <c r="B234" s="15">
        <v>512500</v>
      </c>
      <c r="C234" s="6" t="s">
        <v>221</v>
      </c>
      <c r="D234" s="18"/>
      <c r="E234" s="201"/>
      <c r="F234" s="209"/>
      <c r="G234" s="209"/>
    </row>
    <row r="235" spans="1:7">
      <c r="A235" s="27">
        <v>5354</v>
      </c>
      <c r="B235" s="15">
        <v>512600</v>
      </c>
      <c r="C235" s="6" t="s">
        <v>853</v>
      </c>
      <c r="D235" s="18"/>
      <c r="E235" s="201"/>
      <c r="F235" s="209"/>
      <c r="G235" s="209"/>
    </row>
    <row r="236" spans="1:7">
      <c r="A236" s="27">
        <v>5355</v>
      </c>
      <c r="B236" s="15">
        <v>512700</v>
      </c>
      <c r="C236" s="6" t="s">
        <v>139</v>
      </c>
      <c r="D236" s="18"/>
      <c r="E236" s="201"/>
      <c r="F236" s="209"/>
      <c r="G236" s="209"/>
    </row>
    <row r="237" spans="1:7">
      <c r="A237" s="27">
        <v>5356</v>
      </c>
      <c r="B237" s="15">
        <v>512800</v>
      </c>
      <c r="C237" s="6" t="s">
        <v>140</v>
      </c>
      <c r="D237" s="18"/>
      <c r="E237" s="201"/>
      <c r="F237" s="209"/>
      <c r="G237" s="209"/>
    </row>
    <row r="238" spans="1:7">
      <c r="A238" s="27">
        <v>5357</v>
      </c>
      <c r="B238" s="15">
        <v>512900</v>
      </c>
      <c r="C238" s="6" t="s">
        <v>723</v>
      </c>
      <c r="D238" s="18"/>
      <c r="E238" s="201"/>
      <c r="F238" s="209"/>
      <c r="G238" s="209"/>
    </row>
    <row r="239" spans="1:7">
      <c r="A239" s="26">
        <v>5358</v>
      </c>
      <c r="B239" s="9">
        <v>513000</v>
      </c>
      <c r="C239" s="5" t="s">
        <v>854</v>
      </c>
      <c r="D239" s="13">
        <f>D240</f>
        <v>0</v>
      </c>
      <c r="E239" s="200"/>
      <c r="F239" s="208"/>
      <c r="G239" s="208"/>
    </row>
    <row r="240" spans="1:7">
      <c r="A240" s="27">
        <v>5359</v>
      </c>
      <c r="B240" s="15">
        <v>513100</v>
      </c>
      <c r="C240" s="6" t="s">
        <v>0</v>
      </c>
      <c r="D240" s="18"/>
      <c r="E240" s="201"/>
      <c r="F240" s="209"/>
      <c r="G240" s="209"/>
    </row>
    <row r="241" spans="1:7">
      <c r="A241" s="26">
        <v>5360</v>
      </c>
      <c r="B241" s="9">
        <v>514000</v>
      </c>
      <c r="C241" s="5" t="s">
        <v>855</v>
      </c>
      <c r="D241" s="13">
        <f>D242</f>
        <v>0</v>
      </c>
      <c r="E241" s="200"/>
      <c r="F241" s="208"/>
      <c r="G241" s="208"/>
    </row>
    <row r="242" spans="1:7">
      <c r="A242" s="27">
        <v>5361</v>
      </c>
      <c r="B242" s="15">
        <v>514100</v>
      </c>
      <c r="C242" s="6" t="s">
        <v>724</v>
      </c>
      <c r="D242" s="18"/>
      <c r="E242" s="201"/>
      <c r="F242" s="209"/>
      <c r="G242" s="209"/>
    </row>
    <row r="243" spans="1:7">
      <c r="A243" s="26">
        <v>5362</v>
      </c>
      <c r="B243" s="9">
        <v>515000</v>
      </c>
      <c r="C243" s="5" t="s">
        <v>856</v>
      </c>
      <c r="D243" s="13">
        <f>D244</f>
        <v>0</v>
      </c>
      <c r="E243" s="200"/>
      <c r="F243" s="208"/>
      <c r="G243" s="208"/>
    </row>
    <row r="244" spans="1:7">
      <c r="A244" s="27">
        <v>5363</v>
      </c>
      <c r="B244" s="15">
        <v>515100</v>
      </c>
      <c r="C244" s="6" t="s">
        <v>857</v>
      </c>
      <c r="D244" s="18"/>
      <c r="E244" s="201"/>
      <c r="F244" s="209"/>
      <c r="G244" s="209"/>
    </row>
    <row r="245" spans="1:7">
      <c r="A245" s="26">
        <v>5364</v>
      </c>
      <c r="B245" s="9">
        <v>520000</v>
      </c>
      <c r="C245" s="5" t="s">
        <v>858</v>
      </c>
      <c r="D245" s="13">
        <f>D246+D248+D252</f>
        <v>0</v>
      </c>
      <c r="E245" s="200"/>
      <c r="F245" s="208"/>
      <c r="G245" s="208"/>
    </row>
    <row r="246" spans="1:7">
      <c r="A246" s="26">
        <v>5365</v>
      </c>
      <c r="B246" s="9">
        <v>521000</v>
      </c>
      <c r="C246" s="5" t="s">
        <v>859</v>
      </c>
      <c r="D246" s="13">
        <f>D247</f>
        <v>0</v>
      </c>
      <c r="E246" s="200"/>
      <c r="F246" s="208"/>
      <c r="G246" s="208"/>
    </row>
    <row r="247" spans="1:7">
      <c r="A247" s="27">
        <v>5366</v>
      </c>
      <c r="B247" s="15">
        <v>521100</v>
      </c>
      <c r="C247" s="6" t="s">
        <v>369</v>
      </c>
      <c r="D247" s="18"/>
      <c r="E247" s="201"/>
      <c r="F247" s="209"/>
      <c r="G247" s="209"/>
    </row>
    <row r="248" spans="1:7">
      <c r="A248" s="26">
        <v>5367</v>
      </c>
      <c r="B248" s="9">
        <v>522000</v>
      </c>
      <c r="C248" s="5" t="s">
        <v>860</v>
      </c>
      <c r="D248" s="13">
        <f>SUM(D249:D251)</f>
        <v>0</v>
      </c>
      <c r="E248" s="200"/>
      <c r="F248" s="208"/>
      <c r="G248" s="208"/>
    </row>
    <row r="249" spans="1:7">
      <c r="A249" s="27">
        <v>5368</v>
      </c>
      <c r="B249" s="15">
        <v>522100</v>
      </c>
      <c r="C249" s="6" t="s">
        <v>683</v>
      </c>
      <c r="D249" s="18"/>
      <c r="E249" s="201"/>
      <c r="F249" s="209"/>
      <c r="G249" s="209"/>
    </row>
    <row r="250" spans="1:7">
      <c r="A250" s="27">
        <v>5369</v>
      </c>
      <c r="B250" s="15">
        <v>522200</v>
      </c>
      <c r="C250" s="6" t="s">
        <v>363</v>
      </c>
      <c r="D250" s="18"/>
      <c r="E250" s="201"/>
      <c r="F250" s="209"/>
      <c r="G250" s="209"/>
    </row>
    <row r="251" spans="1:7">
      <c r="A251" s="27">
        <v>5370</v>
      </c>
      <c r="B251" s="15">
        <v>522300</v>
      </c>
      <c r="C251" s="6" t="s">
        <v>364</v>
      </c>
      <c r="D251" s="18"/>
      <c r="E251" s="201"/>
      <c r="F251" s="209"/>
      <c r="G251" s="209"/>
    </row>
    <row r="252" spans="1:7">
      <c r="A252" s="26">
        <v>5371</v>
      </c>
      <c r="B252" s="9">
        <v>523000</v>
      </c>
      <c r="C252" s="5" t="s">
        <v>861</v>
      </c>
      <c r="D252" s="13">
        <f>D253</f>
        <v>0</v>
      </c>
      <c r="E252" s="200"/>
      <c r="F252" s="208"/>
      <c r="G252" s="208"/>
    </row>
    <row r="253" spans="1:7">
      <c r="A253" s="27">
        <v>5372</v>
      </c>
      <c r="B253" s="15">
        <v>523100</v>
      </c>
      <c r="C253" s="6" t="s">
        <v>365</v>
      </c>
      <c r="D253" s="18"/>
      <c r="E253" s="201"/>
      <c r="F253" s="209"/>
      <c r="G253" s="209"/>
    </row>
    <row r="254" spans="1:7">
      <c r="A254" s="26">
        <v>5373</v>
      </c>
      <c r="B254" s="9">
        <v>530000</v>
      </c>
      <c r="C254" s="5" t="s">
        <v>862</v>
      </c>
      <c r="D254" s="13">
        <f>D255</f>
        <v>0</v>
      </c>
      <c r="E254" s="200"/>
      <c r="F254" s="208"/>
      <c r="G254" s="208"/>
    </row>
    <row r="255" spans="1:7">
      <c r="A255" s="26">
        <v>5374</v>
      </c>
      <c r="B255" s="9">
        <v>531000</v>
      </c>
      <c r="C255" s="5" t="s">
        <v>863</v>
      </c>
      <c r="D255" s="13">
        <f>D256</f>
        <v>0</v>
      </c>
      <c r="E255" s="200"/>
      <c r="F255" s="208"/>
      <c r="G255" s="208"/>
    </row>
    <row r="256" spans="1:7">
      <c r="A256" s="27">
        <v>5375</v>
      </c>
      <c r="B256" s="15">
        <v>531100</v>
      </c>
      <c r="C256" s="6" t="s">
        <v>590</v>
      </c>
      <c r="D256" s="18"/>
      <c r="E256" s="201"/>
      <c r="F256" s="209"/>
      <c r="G256" s="209"/>
    </row>
    <row r="257" spans="1:7">
      <c r="A257" s="26">
        <v>5376</v>
      </c>
      <c r="B257" s="9">
        <v>540000</v>
      </c>
      <c r="C257" s="5" t="s">
        <v>864</v>
      </c>
      <c r="D257" s="13">
        <f>D258+D260+D262</f>
        <v>0</v>
      </c>
      <c r="E257" s="200"/>
      <c r="F257" s="208"/>
      <c r="G257" s="208"/>
    </row>
    <row r="258" spans="1:7">
      <c r="A258" s="26">
        <v>5377</v>
      </c>
      <c r="B258" s="9">
        <v>541000</v>
      </c>
      <c r="C258" s="5" t="s">
        <v>865</v>
      </c>
      <c r="D258" s="13">
        <f>D259</f>
        <v>0</v>
      </c>
      <c r="E258" s="200"/>
      <c r="F258" s="208"/>
      <c r="G258" s="208"/>
    </row>
    <row r="259" spans="1:7">
      <c r="A259" s="27">
        <v>5378</v>
      </c>
      <c r="B259" s="15">
        <v>541100</v>
      </c>
      <c r="C259" s="6" t="s">
        <v>521</v>
      </c>
      <c r="D259" s="18"/>
      <c r="E259" s="201"/>
      <c r="F259" s="209"/>
      <c r="G259" s="209"/>
    </row>
    <row r="260" spans="1:7">
      <c r="A260" s="26">
        <v>5379</v>
      </c>
      <c r="B260" s="9">
        <v>542000</v>
      </c>
      <c r="C260" s="5" t="s">
        <v>866</v>
      </c>
      <c r="D260" s="13">
        <f>D261</f>
        <v>0</v>
      </c>
      <c r="E260" s="200"/>
      <c r="F260" s="208"/>
      <c r="G260" s="208"/>
    </row>
    <row r="261" spans="1:7">
      <c r="A261" s="27">
        <v>5380</v>
      </c>
      <c r="B261" s="15">
        <v>542100</v>
      </c>
      <c r="C261" s="6" t="s">
        <v>366</v>
      </c>
      <c r="D261" s="18"/>
      <c r="E261" s="201"/>
      <c r="F261" s="209"/>
      <c r="G261" s="209"/>
    </row>
    <row r="262" spans="1:7">
      <c r="A262" s="26">
        <v>5381</v>
      </c>
      <c r="B262" s="9">
        <v>543000</v>
      </c>
      <c r="C262" s="5" t="s">
        <v>867</v>
      </c>
      <c r="D262" s="13">
        <f>D263+D264</f>
        <v>0</v>
      </c>
      <c r="E262" s="200"/>
      <c r="F262" s="208"/>
      <c r="G262" s="208"/>
    </row>
    <row r="263" spans="1:7">
      <c r="A263" s="27">
        <v>5382</v>
      </c>
      <c r="B263" s="15">
        <v>543100</v>
      </c>
      <c r="C263" s="6" t="s">
        <v>367</v>
      </c>
      <c r="D263" s="18"/>
      <c r="E263" s="201"/>
      <c r="F263" s="209"/>
      <c r="G263" s="209"/>
    </row>
    <row r="264" spans="1:7">
      <c r="A264" s="27">
        <v>5383</v>
      </c>
      <c r="B264" s="15">
        <v>543200</v>
      </c>
      <c r="C264" s="6" t="s">
        <v>368</v>
      </c>
      <c r="D264" s="18"/>
      <c r="E264" s="201"/>
      <c r="F264" s="209"/>
      <c r="G264" s="209"/>
    </row>
    <row r="265" spans="1:7" ht="38.25">
      <c r="A265" s="26">
        <v>5384</v>
      </c>
      <c r="B265" s="9">
        <v>550000</v>
      </c>
      <c r="C265" s="5" t="s">
        <v>868</v>
      </c>
      <c r="D265" s="13">
        <f>D266</f>
        <v>0</v>
      </c>
      <c r="E265" s="200"/>
      <c r="F265" s="208"/>
      <c r="G265" s="208"/>
    </row>
    <row r="266" spans="1:7" ht="38.25">
      <c r="A266" s="26">
        <v>5385</v>
      </c>
      <c r="B266" s="9">
        <v>551000</v>
      </c>
      <c r="C266" s="5" t="s">
        <v>869</v>
      </c>
      <c r="D266" s="13">
        <f>D267</f>
        <v>0</v>
      </c>
      <c r="E266" s="200"/>
      <c r="F266" s="208"/>
      <c r="G266" s="208"/>
    </row>
    <row r="267" spans="1:7" ht="25.5">
      <c r="A267" s="27">
        <v>5386</v>
      </c>
      <c r="B267" s="15">
        <v>551100</v>
      </c>
      <c r="C267" s="6" t="s">
        <v>404</v>
      </c>
      <c r="D267" s="18"/>
      <c r="E267" s="201"/>
      <c r="F267" s="209"/>
      <c r="G267" s="209"/>
    </row>
    <row r="268" spans="1:7" ht="25.5">
      <c r="A268" s="26">
        <v>5387</v>
      </c>
      <c r="B268" s="9">
        <v>600000</v>
      </c>
      <c r="C268" s="5" t="s">
        <v>870</v>
      </c>
      <c r="D268" s="13">
        <f>D269+D298</f>
        <v>0</v>
      </c>
      <c r="E268" s="200"/>
      <c r="F268" s="208"/>
      <c r="G268" s="208"/>
    </row>
    <row r="269" spans="1:7">
      <c r="A269" s="26">
        <v>5388</v>
      </c>
      <c r="B269" s="9">
        <v>610000</v>
      </c>
      <c r="C269" s="5" t="s">
        <v>871</v>
      </c>
      <c r="D269" s="13">
        <f>D270+D280+D292+D294+D296</f>
        <v>0</v>
      </c>
      <c r="E269" s="200"/>
      <c r="F269" s="208"/>
      <c r="G269" s="208"/>
    </row>
    <row r="270" spans="1:7" ht="25.5">
      <c r="A270" s="26">
        <v>5389</v>
      </c>
      <c r="B270" s="9">
        <v>611000</v>
      </c>
      <c r="C270" s="5" t="s">
        <v>872</v>
      </c>
      <c r="D270" s="13">
        <f>SUM(D271:D279)</f>
        <v>0</v>
      </c>
      <c r="E270" s="200"/>
      <c r="F270" s="208"/>
      <c r="G270" s="208"/>
    </row>
    <row r="271" spans="1:7">
      <c r="A271" s="27">
        <v>5390</v>
      </c>
      <c r="B271" s="15">
        <v>611100</v>
      </c>
      <c r="C271" s="6" t="s">
        <v>379</v>
      </c>
      <c r="D271" s="18"/>
      <c r="E271" s="201"/>
      <c r="F271" s="209"/>
      <c r="G271" s="209"/>
    </row>
    <row r="272" spans="1:7">
      <c r="A272" s="27">
        <v>5391</v>
      </c>
      <c r="B272" s="15">
        <v>611200</v>
      </c>
      <c r="C272" s="6" t="s">
        <v>380</v>
      </c>
      <c r="D272" s="18"/>
      <c r="E272" s="201"/>
      <c r="F272" s="209"/>
      <c r="G272" s="209"/>
    </row>
    <row r="273" spans="1:7">
      <c r="A273" s="27">
        <v>5392</v>
      </c>
      <c r="B273" s="15">
        <v>611300</v>
      </c>
      <c r="C273" s="6" t="s">
        <v>637</v>
      </c>
      <c r="D273" s="18"/>
      <c r="E273" s="201"/>
      <c r="F273" s="209"/>
      <c r="G273" s="209"/>
    </row>
    <row r="274" spans="1:7">
      <c r="A274" s="27">
        <v>5393</v>
      </c>
      <c r="B274" s="15">
        <v>611400</v>
      </c>
      <c r="C274" s="6" t="s">
        <v>638</v>
      </c>
      <c r="D274" s="18"/>
      <c r="E274" s="201"/>
      <c r="F274" s="209"/>
      <c r="G274" s="209"/>
    </row>
    <row r="275" spans="1:7">
      <c r="A275" s="27">
        <v>5394</v>
      </c>
      <c r="B275" s="15">
        <v>611500</v>
      </c>
      <c r="C275" s="6" t="s">
        <v>639</v>
      </c>
      <c r="D275" s="18"/>
      <c r="E275" s="201"/>
      <c r="F275" s="209"/>
      <c r="G275" s="209"/>
    </row>
    <row r="276" spans="1:7">
      <c r="A276" s="27">
        <v>5395</v>
      </c>
      <c r="B276" s="15">
        <v>611600</v>
      </c>
      <c r="C276" s="6" t="s">
        <v>640</v>
      </c>
      <c r="D276" s="18"/>
      <c r="E276" s="201"/>
      <c r="F276" s="209"/>
      <c r="G276" s="209"/>
    </row>
    <row r="277" spans="1:7">
      <c r="A277" s="27">
        <v>5396</v>
      </c>
      <c r="B277" s="15">
        <v>611700</v>
      </c>
      <c r="C277" s="6" t="s">
        <v>873</v>
      </c>
      <c r="D277" s="18"/>
      <c r="E277" s="201"/>
      <c r="F277" s="209"/>
      <c r="G277" s="209"/>
    </row>
    <row r="278" spans="1:7">
      <c r="A278" s="27">
        <v>5397</v>
      </c>
      <c r="B278" s="15">
        <v>611800</v>
      </c>
      <c r="C278" s="6" t="s">
        <v>641</v>
      </c>
      <c r="D278" s="18"/>
      <c r="E278" s="201"/>
      <c r="F278" s="209"/>
      <c r="G278" s="209"/>
    </row>
    <row r="279" spans="1:7">
      <c r="A279" s="27">
        <v>5398</v>
      </c>
      <c r="B279" s="15">
        <v>611900</v>
      </c>
      <c r="C279" s="6" t="s">
        <v>228</v>
      </c>
      <c r="D279" s="18"/>
      <c r="E279" s="201"/>
      <c r="F279" s="209"/>
      <c r="G279" s="209"/>
    </row>
    <row r="280" spans="1:7">
      <c r="A280" s="26">
        <v>5399</v>
      </c>
      <c r="B280" s="9">
        <v>612000</v>
      </c>
      <c r="C280" s="5" t="s">
        <v>874</v>
      </c>
      <c r="D280" s="13">
        <f>SUM(D281:D291)</f>
        <v>0</v>
      </c>
      <c r="E280" s="200"/>
      <c r="F280" s="208"/>
      <c r="G280" s="208"/>
    </row>
    <row r="281" spans="1:7" ht="25.5">
      <c r="A281" s="27">
        <v>5400</v>
      </c>
      <c r="B281" s="15">
        <v>612100</v>
      </c>
      <c r="C281" s="6" t="s">
        <v>875</v>
      </c>
      <c r="D281" s="18"/>
      <c r="E281" s="201"/>
      <c r="F281" s="209"/>
      <c r="G281" s="209"/>
    </row>
    <row r="282" spans="1:7">
      <c r="A282" s="27">
        <v>5401</v>
      </c>
      <c r="B282" s="15">
        <v>612200</v>
      </c>
      <c r="C282" s="6" t="s">
        <v>642</v>
      </c>
      <c r="D282" s="18"/>
      <c r="E282" s="201"/>
      <c r="F282" s="209"/>
      <c r="G282" s="209"/>
    </row>
    <row r="283" spans="1:7">
      <c r="A283" s="27">
        <v>5402</v>
      </c>
      <c r="B283" s="15">
        <v>612300</v>
      </c>
      <c r="C283" s="6" t="s">
        <v>141</v>
      </c>
      <c r="D283" s="18"/>
      <c r="E283" s="201"/>
      <c r="F283" s="209"/>
      <c r="G283" s="209"/>
    </row>
    <row r="284" spans="1:7" ht="25.5" customHeight="1">
      <c r="A284" s="233" t="s">
        <v>680</v>
      </c>
      <c r="B284" s="234" t="s">
        <v>681</v>
      </c>
      <c r="C284" s="235" t="s">
        <v>682</v>
      </c>
      <c r="D284" s="246" t="s">
        <v>985</v>
      </c>
      <c r="E284" s="245"/>
      <c r="F284" s="211"/>
      <c r="G284" s="211"/>
    </row>
    <row r="285" spans="1:7" ht="25.5" customHeight="1">
      <c r="A285" s="233"/>
      <c r="B285" s="234"/>
      <c r="C285" s="235"/>
      <c r="D285" s="246"/>
      <c r="E285" s="245"/>
      <c r="F285" s="211"/>
      <c r="G285" s="211"/>
    </row>
    <row r="286" spans="1:7" ht="25.5" customHeight="1">
      <c r="A286" s="233"/>
      <c r="B286" s="234"/>
      <c r="C286" s="235"/>
      <c r="D286" s="246"/>
      <c r="E286" s="245"/>
      <c r="F286" s="211"/>
      <c r="G286" s="211"/>
    </row>
    <row r="287" spans="1:7">
      <c r="A287" s="141" t="s">
        <v>569</v>
      </c>
      <c r="B287" s="140" t="s">
        <v>570</v>
      </c>
      <c r="C287" s="140" t="s">
        <v>571</v>
      </c>
      <c r="D287" s="142" t="s">
        <v>572</v>
      </c>
      <c r="E287" s="196"/>
      <c r="F287" s="212"/>
      <c r="G287" s="212"/>
    </row>
    <row r="288" spans="1:7">
      <c r="A288" s="27">
        <v>5403</v>
      </c>
      <c r="B288" s="15">
        <v>612400</v>
      </c>
      <c r="C288" s="6" t="s">
        <v>876</v>
      </c>
      <c r="D288" s="18"/>
      <c r="E288" s="201"/>
      <c r="F288" s="209"/>
      <c r="G288" s="209"/>
    </row>
    <row r="289" spans="1:7">
      <c r="A289" s="27">
        <v>5404</v>
      </c>
      <c r="B289" s="15">
        <v>612500</v>
      </c>
      <c r="C289" s="6" t="s">
        <v>877</v>
      </c>
      <c r="D289" s="18"/>
      <c r="E289" s="201"/>
      <c r="F289" s="209"/>
      <c r="G289" s="209"/>
    </row>
    <row r="290" spans="1:7">
      <c r="A290" s="27">
        <v>5405</v>
      </c>
      <c r="B290" s="15">
        <v>612600</v>
      </c>
      <c r="C290" s="6" t="s">
        <v>142</v>
      </c>
      <c r="D290" s="18"/>
      <c r="E290" s="201"/>
      <c r="F290" s="209"/>
      <c r="G290" s="209"/>
    </row>
    <row r="291" spans="1:7">
      <c r="A291" s="27">
        <v>5406</v>
      </c>
      <c r="B291" s="15">
        <v>612900</v>
      </c>
      <c r="C291" s="6" t="s">
        <v>426</v>
      </c>
      <c r="D291" s="18"/>
      <c r="E291" s="201"/>
      <c r="F291" s="209"/>
      <c r="G291" s="209"/>
    </row>
    <row r="292" spans="1:7">
      <c r="A292" s="26">
        <v>5407</v>
      </c>
      <c r="B292" s="9">
        <v>613000</v>
      </c>
      <c r="C292" s="5" t="s">
        <v>878</v>
      </c>
      <c r="D292" s="13">
        <f>D293</f>
        <v>0</v>
      </c>
      <c r="E292" s="200"/>
      <c r="F292" s="208"/>
      <c r="G292" s="208"/>
    </row>
    <row r="293" spans="1:7">
      <c r="A293" s="27">
        <v>5408</v>
      </c>
      <c r="B293" s="15">
        <v>613100</v>
      </c>
      <c r="C293" s="6" t="s">
        <v>143</v>
      </c>
      <c r="D293" s="18"/>
      <c r="E293" s="201"/>
      <c r="F293" s="209"/>
      <c r="G293" s="209"/>
    </row>
    <row r="294" spans="1:7">
      <c r="A294" s="26">
        <v>5409</v>
      </c>
      <c r="B294" s="9">
        <v>614000</v>
      </c>
      <c r="C294" s="5" t="s">
        <v>879</v>
      </c>
      <c r="D294" s="13">
        <f>D295</f>
        <v>0</v>
      </c>
      <c r="E294" s="200"/>
      <c r="F294" s="208"/>
      <c r="G294" s="208"/>
    </row>
    <row r="295" spans="1:7">
      <c r="A295" s="27">
        <v>5410</v>
      </c>
      <c r="B295" s="15">
        <v>614100</v>
      </c>
      <c r="C295" s="6" t="s">
        <v>185</v>
      </c>
      <c r="D295" s="18"/>
      <c r="E295" s="201"/>
      <c r="F295" s="209"/>
      <c r="G295" s="209"/>
    </row>
    <row r="296" spans="1:7" ht="25.5">
      <c r="A296" s="26">
        <v>5411</v>
      </c>
      <c r="B296" s="9">
        <v>615000</v>
      </c>
      <c r="C296" s="5" t="s">
        <v>880</v>
      </c>
      <c r="D296" s="13">
        <f>D297</f>
        <v>0</v>
      </c>
      <c r="E296" s="200"/>
      <c r="F296" s="208"/>
      <c r="G296" s="208"/>
    </row>
    <row r="297" spans="1:7">
      <c r="A297" s="27">
        <v>5412</v>
      </c>
      <c r="B297" s="15">
        <v>615100</v>
      </c>
      <c r="C297" s="6" t="s">
        <v>881</v>
      </c>
      <c r="D297" s="18"/>
      <c r="E297" s="201"/>
      <c r="F297" s="209"/>
      <c r="G297" s="209"/>
    </row>
    <row r="298" spans="1:7">
      <c r="A298" s="26">
        <v>5413</v>
      </c>
      <c r="B298" s="9">
        <v>620000</v>
      </c>
      <c r="C298" s="5" t="s">
        <v>882</v>
      </c>
      <c r="D298" s="13">
        <f>D299+D309+D318</f>
        <v>0</v>
      </c>
      <c r="E298" s="200"/>
      <c r="F298" s="208"/>
      <c r="G298" s="208"/>
    </row>
    <row r="299" spans="1:7">
      <c r="A299" s="26">
        <v>5414</v>
      </c>
      <c r="B299" s="9">
        <v>621000</v>
      </c>
      <c r="C299" s="5" t="s">
        <v>883</v>
      </c>
      <c r="D299" s="13">
        <f>SUM(D300:D308)</f>
        <v>0</v>
      </c>
      <c r="E299" s="200"/>
      <c r="F299" s="208"/>
      <c r="G299" s="208"/>
    </row>
    <row r="300" spans="1:7">
      <c r="A300" s="27">
        <v>5415</v>
      </c>
      <c r="B300" s="15">
        <v>621100</v>
      </c>
      <c r="C300" s="6" t="s">
        <v>144</v>
      </c>
      <c r="D300" s="18"/>
      <c r="E300" s="201"/>
      <c r="F300" s="209"/>
      <c r="G300" s="209"/>
    </row>
    <row r="301" spans="1:7">
      <c r="A301" s="27">
        <v>5416</v>
      </c>
      <c r="B301" s="15">
        <v>621200</v>
      </c>
      <c r="C301" s="6" t="s">
        <v>370</v>
      </c>
      <c r="D301" s="18"/>
      <c r="E301" s="201"/>
      <c r="F301" s="209"/>
      <c r="G301" s="209"/>
    </row>
    <row r="302" spans="1:7">
      <c r="A302" s="27">
        <v>5417</v>
      </c>
      <c r="B302" s="15">
        <v>621300</v>
      </c>
      <c r="C302" s="6" t="s">
        <v>634</v>
      </c>
      <c r="D302" s="18"/>
      <c r="E302" s="201"/>
      <c r="F302" s="209"/>
      <c r="G302" s="209"/>
    </row>
    <row r="303" spans="1:7">
      <c r="A303" s="27">
        <v>5418</v>
      </c>
      <c r="B303" s="15">
        <v>621400</v>
      </c>
      <c r="C303" s="6" t="s">
        <v>186</v>
      </c>
      <c r="D303" s="18"/>
      <c r="E303" s="201"/>
      <c r="F303" s="209"/>
      <c r="G303" s="209"/>
    </row>
    <row r="304" spans="1:7">
      <c r="A304" s="27">
        <v>5419</v>
      </c>
      <c r="B304" s="15">
        <v>621500</v>
      </c>
      <c r="C304" s="6" t="s">
        <v>145</v>
      </c>
      <c r="D304" s="18"/>
      <c r="E304" s="201"/>
      <c r="F304" s="209"/>
      <c r="G304" s="209"/>
    </row>
    <row r="305" spans="1:7">
      <c r="A305" s="27">
        <v>5420</v>
      </c>
      <c r="B305" s="15">
        <v>621600</v>
      </c>
      <c r="C305" s="6" t="s">
        <v>635</v>
      </c>
      <c r="D305" s="18"/>
      <c r="E305" s="201"/>
      <c r="F305" s="209"/>
      <c r="G305" s="209"/>
    </row>
    <row r="306" spans="1:7">
      <c r="A306" s="27">
        <v>5421</v>
      </c>
      <c r="B306" s="15">
        <v>621700</v>
      </c>
      <c r="C306" s="6" t="s">
        <v>501</v>
      </c>
      <c r="D306" s="18"/>
      <c r="E306" s="201"/>
      <c r="F306" s="209"/>
      <c r="G306" s="209"/>
    </row>
    <row r="307" spans="1:7">
      <c r="A307" s="27">
        <v>5422</v>
      </c>
      <c r="B307" s="15">
        <v>621800</v>
      </c>
      <c r="C307" s="6" t="s">
        <v>636</v>
      </c>
      <c r="D307" s="18"/>
      <c r="E307" s="201"/>
      <c r="F307" s="209"/>
      <c r="G307" s="209"/>
    </row>
    <row r="308" spans="1:7">
      <c r="A308" s="27">
        <v>5423</v>
      </c>
      <c r="B308" s="15">
        <v>621900</v>
      </c>
      <c r="C308" s="6" t="s">
        <v>502</v>
      </c>
      <c r="D308" s="18"/>
      <c r="E308" s="201"/>
      <c r="F308" s="209"/>
      <c r="G308" s="209"/>
    </row>
    <row r="309" spans="1:7">
      <c r="A309" s="26">
        <v>5424</v>
      </c>
      <c r="B309" s="9">
        <v>622000</v>
      </c>
      <c r="C309" s="5" t="s">
        <v>884</v>
      </c>
      <c r="D309" s="13">
        <f>SUM(D310:D317)</f>
        <v>0</v>
      </c>
      <c r="E309" s="200"/>
      <c r="F309" s="208"/>
      <c r="G309" s="208"/>
    </row>
    <row r="310" spans="1:7">
      <c r="A310" s="27">
        <v>5425</v>
      </c>
      <c r="B310" s="15">
        <v>622100</v>
      </c>
      <c r="C310" s="6" t="s">
        <v>503</v>
      </c>
      <c r="D310" s="18"/>
      <c r="E310" s="201"/>
      <c r="F310" s="209"/>
      <c r="G310" s="209"/>
    </row>
    <row r="311" spans="1:7">
      <c r="A311" s="27">
        <v>5426</v>
      </c>
      <c r="B311" s="15">
        <v>622200</v>
      </c>
      <c r="C311" s="6" t="s">
        <v>405</v>
      </c>
      <c r="D311" s="18"/>
      <c r="E311" s="201"/>
      <c r="F311" s="209"/>
      <c r="G311" s="209"/>
    </row>
    <row r="312" spans="1:7">
      <c r="A312" s="27">
        <v>5427</v>
      </c>
      <c r="B312" s="15">
        <v>622300</v>
      </c>
      <c r="C312" s="6" t="s">
        <v>406</v>
      </c>
      <c r="D312" s="18"/>
      <c r="E312" s="201"/>
      <c r="F312" s="209"/>
      <c r="G312" s="209"/>
    </row>
    <row r="313" spans="1:7">
      <c r="A313" s="27">
        <v>5428</v>
      </c>
      <c r="B313" s="15">
        <v>622400</v>
      </c>
      <c r="C313" s="6" t="s">
        <v>407</v>
      </c>
      <c r="D313" s="18"/>
      <c r="E313" s="201"/>
      <c r="F313" s="209"/>
      <c r="G313" s="209"/>
    </row>
    <row r="314" spans="1:7">
      <c r="A314" s="27">
        <v>5429</v>
      </c>
      <c r="B314" s="15">
        <v>622500</v>
      </c>
      <c r="C314" s="6" t="s">
        <v>408</v>
      </c>
      <c r="D314" s="18"/>
      <c r="E314" s="201"/>
      <c r="F314" s="209"/>
      <c r="G314" s="209"/>
    </row>
    <row r="315" spans="1:7">
      <c r="A315" s="27">
        <v>5430</v>
      </c>
      <c r="B315" s="15">
        <v>622600</v>
      </c>
      <c r="C315" s="6" t="s">
        <v>505</v>
      </c>
      <c r="D315" s="18"/>
      <c r="E315" s="201"/>
      <c r="F315" s="209"/>
      <c r="G315" s="209"/>
    </row>
    <row r="316" spans="1:7">
      <c r="A316" s="27">
        <v>5431</v>
      </c>
      <c r="B316" s="15">
        <v>622700</v>
      </c>
      <c r="C316" s="6" t="s">
        <v>504</v>
      </c>
      <c r="D316" s="18"/>
      <c r="E316" s="201"/>
      <c r="F316" s="209"/>
      <c r="G316" s="209"/>
    </row>
    <row r="317" spans="1:7">
      <c r="A317" s="27">
        <v>5432</v>
      </c>
      <c r="B317" s="15">
        <v>622800</v>
      </c>
      <c r="C317" s="6" t="s">
        <v>187</v>
      </c>
      <c r="D317" s="18"/>
      <c r="E317" s="201"/>
      <c r="F317" s="209"/>
      <c r="G317" s="209"/>
    </row>
    <row r="318" spans="1:7" ht="38.25">
      <c r="A318" s="26">
        <v>5433</v>
      </c>
      <c r="B318" s="9">
        <v>623000</v>
      </c>
      <c r="C318" s="5" t="s">
        <v>885</v>
      </c>
      <c r="D318" s="13">
        <f>D319</f>
        <v>0</v>
      </c>
      <c r="E318" s="200"/>
      <c r="F318" s="208"/>
      <c r="G318" s="208"/>
    </row>
    <row r="319" spans="1:7" ht="25.5">
      <c r="A319" s="27">
        <v>5434</v>
      </c>
      <c r="B319" s="15">
        <v>623100</v>
      </c>
      <c r="C319" s="6" t="s">
        <v>886</v>
      </c>
      <c r="D319" s="18"/>
      <c r="E319" s="201"/>
      <c r="F319" s="209"/>
      <c r="G319" s="209"/>
    </row>
    <row r="320" spans="1:7" ht="13.5" thickBot="1">
      <c r="A320" s="28">
        <v>5435</v>
      </c>
      <c r="B320" s="22"/>
      <c r="C320" s="23" t="s">
        <v>887</v>
      </c>
      <c r="D320" s="25">
        <f>D41+D268</f>
        <v>90</v>
      </c>
      <c r="E320" s="200"/>
      <c r="F320" s="208"/>
      <c r="G320" s="208"/>
    </row>
    <row r="321" spans="1:8">
      <c r="A321" s="137"/>
      <c r="B321" s="138"/>
      <c r="C321" s="138"/>
      <c r="D321" s="138"/>
      <c r="E321" s="138"/>
      <c r="F321" s="138"/>
      <c r="G321" s="138"/>
    </row>
    <row r="323" spans="1:8" s="47" customFormat="1">
      <c r="A323" s="47" t="s">
        <v>888</v>
      </c>
      <c r="D323" s="47" t="s">
        <v>889</v>
      </c>
    </row>
    <row r="324" spans="1:8" s="47" customFormat="1" ht="21.75" customHeight="1">
      <c r="A324" s="47" t="s">
        <v>348</v>
      </c>
      <c r="D324" s="143" t="s">
        <v>890</v>
      </c>
      <c r="E324" s="143"/>
      <c r="F324" s="143"/>
      <c r="G324" s="143"/>
      <c r="H324"/>
    </row>
  </sheetData>
  <sheetProtection password="CCCC" sheet="1"/>
  <mergeCells count="33">
    <mergeCell ref="H18:H20"/>
    <mergeCell ref="A18:A20"/>
    <mergeCell ref="E284:E286"/>
    <mergeCell ref="C18:C20"/>
    <mergeCell ref="D18:D20"/>
    <mergeCell ref="A37:A39"/>
    <mergeCell ref="B37:B39"/>
    <mergeCell ref="C37:C39"/>
    <mergeCell ref="D37:D39"/>
    <mergeCell ref="B18:B20"/>
    <mergeCell ref="A284:A286"/>
    <mergeCell ref="B284:B286"/>
    <mergeCell ref="C284:C286"/>
    <mergeCell ref="D284:D286"/>
    <mergeCell ref="A214:A216"/>
    <mergeCell ref="B214:B216"/>
    <mergeCell ref="E18:E20"/>
    <mergeCell ref="E37:E39"/>
    <mergeCell ref="E69:E71"/>
    <mergeCell ref="F18:F20"/>
    <mergeCell ref="G18:G20"/>
    <mergeCell ref="E145:E147"/>
    <mergeCell ref="E214:E216"/>
    <mergeCell ref="A69:A71"/>
    <mergeCell ref="B69:B71"/>
    <mergeCell ref="C69:C71"/>
    <mergeCell ref="D69:D71"/>
    <mergeCell ref="C214:C216"/>
    <mergeCell ref="D214:D216"/>
    <mergeCell ref="C145:C147"/>
    <mergeCell ref="D145:D147"/>
    <mergeCell ref="A145:A147"/>
    <mergeCell ref="B145:B147"/>
  </mergeCells>
  <dataValidations count="1">
    <dataValidation type="whole" allowBlank="1" showErrorMessage="1" errorTitle="Upozorenje" error="Niste uneli korektnu vrednost!_x000a_Ponovite unos." sqref="D73:G144 D288:G320 D41:G68 D149:G213 D218:G283 D22:G32">
      <formula1>0</formula1>
      <formula2>999999999</formula2>
    </dataValidation>
  </dataValidations>
  <pageMargins left="0.34" right="0.27559055118110237" top="0.52" bottom="0.28000000000000003" header="0.37" footer="0.22"/>
  <pageSetup paperSize="9" scale="70" orientation="portrait" horizontalDpi="200" verticalDpi="200" r:id="rId1"/>
  <headerFooter alignWithMargins="0">
    <oddHeader>&amp;RСтрана &amp;P</oddHeader>
  </headerFooter>
  <rowBreaks count="4" manualBreakCount="4">
    <brk id="68" max="5" man="1"/>
    <brk id="144" max="5" man="1"/>
    <brk id="213" max="5" man="1"/>
    <brk id="283" max="5" man="1"/>
  </rowBreaks>
  <drawing r:id="rId2"/>
  <legacyDrawing r:id="rId3"/>
  <controls>
    <mc:AlternateContent xmlns:mc="http://schemas.openxmlformats.org/markup-compatibility/2006">
      <mc:Choice Requires="x14">
        <control shapeId="58369" r:id="rId4" name="CommandButton1">
          <controlPr defaultSize="0" print="0" autoLine="0" r:id="rId5">
            <anchor moveWithCells="1">
              <from>
                <xdr:col>6</xdr:col>
                <xdr:colOff>657225</xdr:colOff>
                <xdr:row>4</xdr:row>
                <xdr:rowOff>47625</xdr:rowOff>
              </from>
              <to>
                <xdr:col>7</xdr:col>
                <xdr:colOff>771525</xdr:colOff>
                <xdr:row>6</xdr:row>
                <xdr:rowOff>38100</xdr:rowOff>
              </to>
            </anchor>
          </controlPr>
        </control>
      </mc:Choice>
      <mc:Fallback>
        <control shapeId="58369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F26"/>
  <sheetViews>
    <sheetView showGridLines="0" showRowColHeaders="0" showZeros="0" showOutlineSymbols="0" topLeftCell="A13" workbookViewId="0">
      <selection activeCell="E23" sqref="E23"/>
    </sheetView>
  </sheetViews>
  <sheetFormatPr defaultRowHeight="12.75"/>
  <cols>
    <col min="1" max="1" width="5.28515625" style="93" customWidth="1"/>
    <col min="2" max="2" width="46.7109375" style="93" customWidth="1"/>
    <col min="3" max="3" width="29.7109375" style="93" customWidth="1"/>
    <col min="4" max="4" width="27" style="93" customWidth="1"/>
    <col min="5" max="5" width="25" style="93" bestFit="1" customWidth="1"/>
    <col min="6" max="6" width="24.5703125" style="93" customWidth="1"/>
    <col min="7" max="16384" width="9.140625" style="93"/>
  </cols>
  <sheetData>
    <row r="1" spans="1:6">
      <c r="A1" s="91" t="s">
        <v>108</v>
      </c>
      <c r="B1" s="92"/>
    </row>
    <row r="2" spans="1:6">
      <c r="A2" s="91" t="s">
        <v>553</v>
      </c>
      <c r="B2" s="92"/>
      <c r="F2" s="191"/>
    </row>
    <row r="3" spans="1:6">
      <c r="A3" s="91" t="s">
        <v>624</v>
      </c>
      <c r="B3" s="92"/>
      <c r="D3" s="95"/>
      <c r="F3" s="191" t="s">
        <v>966</v>
      </c>
    </row>
    <row r="4" spans="1:6" ht="6.75" customHeight="1">
      <c r="A4" s="91"/>
      <c r="B4" s="92"/>
    </row>
    <row r="5" spans="1:6" ht="6.75" customHeight="1">
      <c r="A5" s="255"/>
      <c r="B5" s="255"/>
      <c r="C5" s="255"/>
      <c r="D5" s="255"/>
      <c r="E5" s="255"/>
      <c r="F5" s="255"/>
    </row>
    <row r="6" spans="1:6" ht="6.75" customHeight="1">
      <c r="A6" s="91"/>
      <c r="B6" s="92"/>
      <c r="C6" s="97"/>
      <c r="E6" s="98"/>
      <c r="F6" s="99"/>
    </row>
    <row r="7" spans="1:6">
      <c r="A7" s="100" t="str">
        <f>"ФИЛИЈАЛА:   " &amp; Filijala</f>
        <v>ФИЛИЈАЛА:   05 СОМБОР</v>
      </c>
      <c r="B7" s="101"/>
    </row>
    <row r="8" spans="1:6">
      <c r="A8" s="100" t="str">
        <f>"ЗДРАВСТВЕНА УСТАНОВА:  " &amp; ZU</f>
        <v>ЗДРАВСТВЕНА УСТАНОВА:  00205005 ЗЈЗ СОМБОР</v>
      </c>
      <c r="B8" s="101"/>
    </row>
    <row r="9" spans="1:6" ht="39" customHeight="1">
      <c r="A9" s="255" t="s">
        <v>992</v>
      </c>
      <c r="B9" s="255"/>
      <c r="C9" s="255"/>
      <c r="D9" s="255"/>
      <c r="E9" s="255"/>
      <c r="F9" s="255"/>
    </row>
    <row r="10" spans="1:6">
      <c r="F10" s="102" t="s">
        <v>246</v>
      </c>
    </row>
    <row r="11" spans="1:6" ht="59.25" customHeight="1">
      <c r="A11" s="189" t="s">
        <v>957</v>
      </c>
      <c r="B11" s="189" t="s">
        <v>967</v>
      </c>
      <c r="C11" s="190" t="s">
        <v>974</v>
      </c>
      <c r="D11" s="190" t="s">
        <v>969</v>
      </c>
      <c r="E11" s="190" t="s">
        <v>970</v>
      </c>
      <c r="F11" s="190" t="s">
        <v>965</v>
      </c>
    </row>
    <row r="12" spans="1:6" ht="12.75" customHeight="1">
      <c r="A12" s="197"/>
      <c r="B12" s="105">
        <v>0</v>
      </c>
      <c r="C12" s="106">
        <v>1</v>
      </c>
      <c r="D12" s="106">
        <v>2</v>
      </c>
      <c r="E12" s="106">
        <v>3</v>
      </c>
      <c r="F12" s="106" t="s">
        <v>964</v>
      </c>
    </row>
    <row r="13" spans="1:6" ht="29.25" customHeight="1">
      <c r="A13" s="198" t="s">
        <v>569</v>
      </c>
      <c r="B13" s="108" t="s">
        <v>980</v>
      </c>
      <c r="C13" s="110"/>
      <c r="D13" s="110"/>
      <c r="E13" s="110"/>
      <c r="F13" s="109">
        <f>C13+D13+E13</f>
        <v>0</v>
      </c>
    </row>
    <row r="14" spans="1:6" ht="14.25" customHeight="1">
      <c r="A14" s="113"/>
      <c r="B14" s="114"/>
      <c r="C14" s="117"/>
      <c r="D14" s="117"/>
      <c r="E14" s="115"/>
      <c r="F14" s="117"/>
    </row>
    <row r="15" spans="1:6">
      <c r="A15" s="116" t="s">
        <v>976</v>
      </c>
    </row>
    <row r="16" spans="1:6" ht="27.75" customHeight="1">
      <c r="A16" s="256" t="s">
        <v>977</v>
      </c>
      <c r="B16" s="256"/>
      <c r="C16" s="256"/>
      <c r="D16" s="256"/>
      <c r="E16" s="256"/>
      <c r="F16" s="256"/>
    </row>
    <row r="17" spans="1:6" ht="15.75" customHeight="1">
      <c r="A17" s="116"/>
    </row>
    <row r="18" spans="1:6" ht="33.75" customHeight="1">
      <c r="A18" s="255" t="s">
        <v>993</v>
      </c>
      <c r="B18" s="255"/>
      <c r="C18" s="255"/>
      <c r="D18" s="204"/>
      <c r="E18" s="204"/>
      <c r="F18" s="204"/>
    </row>
    <row r="19" spans="1:6">
      <c r="A19" s="116"/>
    </row>
    <row r="20" spans="1:6">
      <c r="A20" s="116"/>
      <c r="C20" s="102" t="s">
        <v>246</v>
      </c>
    </row>
    <row r="21" spans="1:6" ht="25.5">
      <c r="A21" s="189" t="s">
        <v>957</v>
      </c>
      <c r="B21" s="189" t="s">
        <v>967</v>
      </c>
      <c r="C21" s="190" t="s">
        <v>972</v>
      </c>
    </row>
    <row r="22" spans="1:6">
      <c r="A22" s="197"/>
      <c r="B22" s="105">
        <v>0</v>
      </c>
      <c r="C22" s="106">
        <v>1</v>
      </c>
    </row>
    <row r="23" spans="1:6" ht="31.5" customHeight="1">
      <c r="A23" s="198" t="s">
        <v>569</v>
      </c>
      <c r="B23" s="108" t="s">
        <v>971</v>
      </c>
      <c r="C23" s="110"/>
    </row>
    <row r="26" spans="1:6">
      <c r="A26" s="93" t="s">
        <v>975</v>
      </c>
    </row>
  </sheetData>
  <sheetProtection password="CCCC" sheet="1"/>
  <mergeCells count="4">
    <mergeCell ref="A5:F5"/>
    <mergeCell ref="A9:F9"/>
    <mergeCell ref="A18:C18"/>
    <mergeCell ref="A16:F16"/>
  </mergeCells>
  <dataValidations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0417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0417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H24"/>
  <sheetViews>
    <sheetView showGridLines="0" showRowColHeaders="0" showZeros="0" tabSelected="1" showOutlineSymbols="0" topLeftCell="A10" workbookViewId="0">
      <selection activeCell="G15" sqref="G15"/>
    </sheetView>
  </sheetViews>
  <sheetFormatPr defaultRowHeight="12.75"/>
  <cols>
    <col min="1" max="1" width="4.5703125" style="93" customWidth="1"/>
    <col min="2" max="2" width="27.28515625" style="93" customWidth="1"/>
    <col min="3" max="3" width="26.5703125" style="93" customWidth="1"/>
    <col min="4" max="4" width="25.7109375" style="93" customWidth="1"/>
    <col min="5" max="5" width="25" style="93" bestFit="1" customWidth="1"/>
    <col min="6" max="6" width="24.5703125" style="93" customWidth="1"/>
    <col min="7" max="8" width="21.5703125" style="93" customWidth="1"/>
    <col min="9" max="16384" width="9.140625" style="93"/>
  </cols>
  <sheetData>
    <row r="1" spans="1:8">
      <c r="A1" s="91" t="s">
        <v>108</v>
      </c>
      <c r="B1" s="92"/>
    </row>
    <row r="2" spans="1:8">
      <c r="A2" s="91" t="s">
        <v>553</v>
      </c>
      <c r="B2" s="92"/>
      <c r="F2" s="94"/>
      <c r="H2" s="191" t="s">
        <v>749</v>
      </c>
    </row>
    <row r="3" spans="1:8">
      <c r="A3" s="91" t="s">
        <v>624</v>
      </c>
      <c r="B3" s="92"/>
      <c r="D3" s="95"/>
    </row>
    <row r="4" spans="1:8">
      <c r="A4" s="91"/>
      <c r="B4" s="92"/>
    </row>
    <row r="5" spans="1:8" ht="38.25" customHeight="1">
      <c r="A5" s="257" t="s">
        <v>758</v>
      </c>
      <c r="B5" s="257"/>
      <c r="C5" s="257"/>
      <c r="D5" s="257"/>
      <c r="E5" s="257"/>
      <c r="F5" s="257"/>
      <c r="G5" s="257"/>
      <c r="H5" s="257"/>
    </row>
    <row r="6" spans="1:8" ht="15">
      <c r="A6" s="91"/>
      <c r="B6" s="92"/>
      <c r="C6" s="96"/>
      <c r="D6" s="97" t="s">
        <v>987</v>
      </c>
      <c r="E6" s="98"/>
      <c r="F6" s="99"/>
    </row>
    <row r="7" spans="1:8">
      <c r="A7" s="100" t="str">
        <f>"ФИЛИЈАЛА:   " &amp; Filijala</f>
        <v>ФИЛИЈАЛА:   05 СОМБОР</v>
      </c>
      <c r="B7" s="101"/>
    </row>
    <row r="8" spans="1:8">
      <c r="A8" s="100" t="str">
        <f>"ЗДРАВСТВЕНА УСТАНОВА:  " &amp; ZU</f>
        <v>ЗДРАВСТВЕНА УСТАНОВА:  00205005 ЗЈЗ СОМБОР</v>
      </c>
      <c r="B8" s="101"/>
    </row>
    <row r="9" spans="1:8">
      <c r="A9" s="91"/>
      <c r="B9" s="101"/>
    </row>
    <row r="10" spans="1:8">
      <c r="H10" s="102" t="s">
        <v>246</v>
      </c>
    </row>
    <row r="11" spans="1:8" ht="77.25" customHeight="1">
      <c r="A11" s="103" t="s">
        <v>957</v>
      </c>
      <c r="B11" s="189" t="s">
        <v>734</v>
      </c>
      <c r="C11" s="190" t="s">
        <v>735</v>
      </c>
      <c r="D11" s="190" t="s">
        <v>958</v>
      </c>
      <c r="E11" s="190" t="s">
        <v>750</v>
      </c>
      <c r="F11" s="190" t="s">
        <v>751</v>
      </c>
      <c r="G11" s="190" t="s">
        <v>752</v>
      </c>
      <c r="H11" s="190" t="s">
        <v>753</v>
      </c>
    </row>
    <row r="12" spans="1:8" ht="12.75" customHeight="1">
      <c r="A12" s="104"/>
      <c r="B12" s="105">
        <v>0</v>
      </c>
      <c r="C12" s="106">
        <v>1</v>
      </c>
      <c r="D12" s="106">
        <v>2</v>
      </c>
      <c r="E12" s="106" t="s">
        <v>736</v>
      </c>
      <c r="F12" s="106">
        <v>4</v>
      </c>
      <c r="G12" s="106">
        <v>5</v>
      </c>
      <c r="H12" s="106" t="s">
        <v>737</v>
      </c>
    </row>
    <row r="13" spans="1:8" ht="26.25" customHeight="1">
      <c r="A13" s="107" t="s">
        <v>569</v>
      </c>
      <c r="B13" s="108" t="s">
        <v>763</v>
      </c>
      <c r="C13" s="109">
        <f t="shared" ref="C13:H13" si="0">C14+C15+C16+C17+C18</f>
        <v>0</v>
      </c>
      <c r="D13" s="109">
        <f t="shared" si="0"/>
        <v>413</v>
      </c>
      <c r="E13" s="109">
        <f t="shared" si="0"/>
        <v>413</v>
      </c>
      <c r="F13" s="109">
        <f t="shared" si="0"/>
        <v>0</v>
      </c>
      <c r="G13" s="109">
        <f t="shared" si="0"/>
        <v>413</v>
      </c>
      <c r="H13" s="109">
        <f t="shared" si="0"/>
        <v>413</v>
      </c>
    </row>
    <row r="14" spans="1:8" ht="19.5" customHeight="1">
      <c r="A14" s="107" t="s">
        <v>738</v>
      </c>
      <c r="B14" s="108" t="s">
        <v>739</v>
      </c>
      <c r="C14" s="110"/>
      <c r="D14" s="110">
        <v>138</v>
      </c>
      <c r="E14" s="109">
        <f>C14+D14</f>
        <v>138</v>
      </c>
      <c r="F14" s="110"/>
      <c r="G14" s="110">
        <v>138</v>
      </c>
      <c r="H14" s="109">
        <f>F14+G14</f>
        <v>138</v>
      </c>
    </row>
    <row r="15" spans="1:8" ht="19.5" customHeight="1">
      <c r="A15" s="107" t="s">
        <v>740</v>
      </c>
      <c r="B15" s="108" t="s">
        <v>741</v>
      </c>
      <c r="C15" s="110"/>
      <c r="D15" s="110"/>
      <c r="E15" s="109">
        <f>C15+D15</f>
        <v>0</v>
      </c>
      <c r="F15" s="110"/>
      <c r="G15" s="110"/>
      <c r="H15" s="109">
        <f>F15+G15</f>
        <v>0</v>
      </c>
    </row>
    <row r="16" spans="1:8" s="91" customFormat="1" ht="38.25" customHeight="1">
      <c r="A16" s="107" t="s">
        <v>742</v>
      </c>
      <c r="B16" s="108" t="s">
        <v>743</v>
      </c>
      <c r="C16" s="111"/>
      <c r="D16" s="111">
        <v>275</v>
      </c>
      <c r="E16" s="109">
        <f>C16+D16</f>
        <v>275</v>
      </c>
      <c r="F16" s="111"/>
      <c r="G16" s="111">
        <v>275</v>
      </c>
      <c r="H16" s="109">
        <f>F16+G16</f>
        <v>275</v>
      </c>
    </row>
    <row r="17" spans="1:8" ht="18.75" customHeight="1">
      <c r="A17" s="107" t="s">
        <v>764</v>
      </c>
      <c r="B17" s="112" t="s">
        <v>765</v>
      </c>
      <c r="C17" s="111"/>
      <c r="D17" s="111"/>
      <c r="E17" s="109">
        <f>C17+D17</f>
        <v>0</v>
      </c>
      <c r="F17" s="111"/>
      <c r="G17" s="111"/>
      <c r="H17" s="109">
        <f>F17+G17</f>
        <v>0</v>
      </c>
    </row>
    <row r="18" spans="1:8" ht="14.25" customHeight="1">
      <c r="A18" s="107" t="s">
        <v>766</v>
      </c>
      <c r="B18" s="112" t="s">
        <v>767</v>
      </c>
      <c r="C18" s="111"/>
      <c r="D18" s="111"/>
      <c r="E18" s="109">
        <f>C18+D18</f>
        <v>0</v>
      </c>
      <c r="F18" s="111"/>
      <c r="G18" s="111"/>
      <c r="H18" s="109">
        <f>F18+G18</f>
        <v>0</v>
      </c>
    </row>
    <row r="19" spans="1:8" ht="14.25" customHeight="1">
      <c r="A19" s="113"/>
      <c r="B19" s="114"/>
      <c r="C19" s="117"/>
      <c r="D19" s="117"/>
      <c r="E19" s="115"/>
      <c r="F19" s="117"/>
      <c r="G19" s="117"/>
      <c r="H19" s="115"/>
    </row>
    <row r="20" spans="1:8">
      <c r="A20" s="116" t="s">
        <v>755</v>
      </c>
    </row>
    <row r="21" spans="1:8">
      <c r="A21" s="116" t="s">
        <v>757</v>
      </c>
    </row>
    <row r="22" spans="1:8">
      <c r="A22" s="116" t="s">
        <v>754</v>
      </c>
    </row>
    <row r="23" spans="1:8">
      <c r="A23" s="116" t="s">
        <v>756</v>
      </c>
    </row>
    <row r="24" spans="1:8">
      <c r="A24" s="116" t="s">
        <v>768</v>
      </c>
    </row>
  </sheetData>
  <sheetProtection password="CCCC" sheet="1"/>
  <mergeCells count="1">
    <mergeCell ref="A5:H5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7345" r:id="rId4" name="CommandButton1">
          <controlPr defaultSize="0" autoLine="0" r:id="rId5">
            <anchor moveWithCells="1">
              <from>
                <xdr:col>7</xdr:col>
                <xdr:colOff>485775</xdr:colOff>
                <xdr:row>2</xdr:row>
                <xdr:rowOff>133350</xdr:rowOff>
              </from>
              <to>
                <xdr:col>7</xdr:col>
                <xdr:colOff>1381125</xdr:colOff>
                <xdr:row>4</xdr:row>
                <xdr:rowOff>76200</xdr:rowOff>
              </to>
            </anchor>
          </controlPr>
        </control>
      </mc:Choice>
      <mc:Fallback>
        <control shapeId="57345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43</vt:i4>
      </vt:variant>
    </vt:vector>
  </HeadingPairs>
  <TitlesOfParts>
    <vt:vector size="50" baseType="lpstr">
      <vt:lpstr>Meni</vt:lpstr>
      <vt:lpstr>Obrazac5</vt:lpstr>
      <vt:lpstr>K9OOSO</vt:lpstr>
      <vt:lpstr>OZPR</vt:lpstr>
      <vt:lpstr>Transferi</vt:lpstr>
      <vt:lpstr>BO</vt:lpstr>
      <vt:lpstr>Sheet1</vt:lpstr>
      <vt:lpstr>BO!BrojPodracuna</vt:lpstr>
      <vt:lpstr>Obrazac5!BrojPodracuna</vt:lpstr>
      <vt:lpstr>OZPR!BrojPodracuna</vt:lpstr>
      <vt:lpstr>Transferi!BrojPodracuna</vt:lpstr>
      <vt:lpstr>BrojPodracuna</vt:lpstr>
      <vt:lpstr>Datum</vt:lpstr>
      <vt:lpstr>BO!Filijala</vt:lpstr>
      <vt:lpstr>K9OOSO!Filijala</vt:lpstr>
      <vt:lpstr>Obrazac5!Filijala</vt:lpstr>
      <vt:lpstr>OZPR!Filijala</vt:lpstr>
      <vt:lpstr>Transferi!Filijala</vt:lpstr>
      <vt:lpstr>Filijala</vt:lpstr>
      <vt:lpstr>BO!MaticniBroj</vt:lpstr>
      <vt:lpstr>Obrazac5!MaticniBroj</vt:lpstr>
      <vt:lpstr>OZPR!MaticniBroj</vt:lpstr>
      <vt:lpstr>Transferi!MaticniBroj</vt:lpstr>
      <vt:lpstr>MaticniBroj</vt:lpstr>
      <vt:lpstr>BO!NazivKorisnika</vt:lpstr>
      <vt:lpstr>Obrazac5!NazivKorisnika</vt:lpstr>
      <vt:lpstr>OZPR!NazivKorisnika</vt:lpstr>
      <vt:lpstr>Transferi!NazivKorisnika</vt:lpstr>
      <vt:lpstr>NazivKorisnika</vt:lpstr>
      <vt:lpstr>BO!PIB</vt:lpstr>
      <vt:lpstr>Obrazac5!PIB</vt:lpstr>
      <vt:lpstr>OZPR!PIB</vt:lpstr>
      <vt:lpstr>Transferi!PIB</vt:lpstr>
      <vt:lpstr>PIB</vt:lpstr>
      <vt:lpstr>Obrazac5!Print_Area</vt:lpstr>
      <vt:lpstr>OZPR!Print_Area</vt:lpstr>
      <vt:lpstr>BO!Sediste</vt:lpstr>
      <vt:lpstr>Obrazac5!Sediste</vt:lpstr>
      <vt:lpstr>OZPR!Sediste</vt:lpstr>
      <vt:lpstr>Transferi!Sediste</vt:lpstr>
      <vt:lpstr>Sediste</vt:lpstr>
      <vt:lpstr>SifraFilijale</vt:lpstr>
      <vt:lpstr>SifraZU</vt:lpstr>
      <vt:lpstr>BO!ZU</vt:lpstr>
      <vt:lpstr>K9OOSO!ZU</vt:lpstr>
      <vt:lpstr>Obrazac5!ZU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Nikšić</dc:creator>
  <cp:lastModifiedBy>Violeta</cp:lastModifiedBy>
  <cp:lastPrinted>2017-04-06T10:27:59Z</cp:lastPrinted>
  <dcterms:created xsi:type="dcterms:W3CDTF">2002-07-23T06:43:57Z</dcterms:created>
  <dcterms:modified xsi:type="dcterms:W3CDTF">2017-04-07T07:25:38Z</dcterms:modified>
</cp:coreProperties>
</file>